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Desktop\"/>
    </mc:Choice>
  </mc:AlternateContent>
  <bookViews>
    <workbookView xWindow="0" yWindow="0" windowWidth="23040" windowHeight="9072"/>
  </bookViews>
  <sheets>
    <sheet name="SHKRESA" sheetId="2" r:id="rId1"/>
    <sheet name="Raporti i kontrollit buxhetor" sheetId="3" r:id="rId2"/>
    <sheet name="Ekzekutimi i Buxhetit" sheetId="1" r:id="rId3"/>
    <sheet name="Shpenzimi sipas kodeve ekonomik" sheetId="4" r:id="rId4"/>
    <sheet name="Të Hyrat Vetanake" sheetId="6" r:id="rId5"/>
    <sheet name="Shpenzimi sipas burimeve" sheetId="8" r:id="rId6"/>
  </sheets>
  <calcPr calcId="191029"/>
</workbook>
</file>

<file path=xl/calcChain.xml><?xml version="1.0" encoding="utf-8"?>
<calcChain xmlns="http://schemas.openxmlformats.org/spreadsheetml/2006/main">
  <c r="C99" i="4" l="1"/>
  <c r="F69" i="4"/>
  <c r="F70" i="4"/>
  <c r="F71" i="4"/>
  <c r="F72" i="4"/>
  <c r="E69" i="4"/>
  <c r="E70" i="4"/>
  <c r="E71" i="4"/>
  <c r="E72" i="4"/>
  <c r="D73" i="4"/>
  <c r="C73" i="4"/>
  <c r="F73" i="4" s="1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C66" i="4"/>
  <c r="F6" i="4"/>
  <c r="F7" i="4"/>
  <c r="F8" i="4"/>
  <c r="F9" i="4"/>
  <c r="F10" i="4"/>
  <c r="F11" i="4"/>
  <c r="F12" i="4"/>
  <c r="F13" i="4"/>
  <c r="F14" i="4"/>
  <c r="E6" i="4"/>
  <c r="E7" i="4"/>
  <c r="E8" i="4"/>
  <c r="E9" i="4"/>
  <c r="E10" i="4"/>
  <c r="E11" i="4"/>
  <c r="E12" i="4"/>
  <c r="E13" i="4"/>
  <c r="E14" i="4"/>
  <c r="C36" i="8"/>
  <c r="D36" i="8"/>
  <c r="E36" i="8"/>
  <c r="F36" i="8"/>
  <c r="B36" i="8"/>
  <c r="G40" i="8"/>
  <c r="G39" i="8"/>
  <c r="G38" i="8"/>
  <c r="G37" i="8"/>
  <c r="G36" i="8" s="1"/>
  <c r="C24" i="8"/>
  <c r="E24" i="8"/>
  <c r="G32" i="8"/>
  <c r="G33" i="8"/>
  <c r="G31" i="8"/>
  <c r="G28" i="8"/>
  <c r="G26" i="8"/>
  <c r="G27" i="8"/>
  <c r="G29" i="8"/>
  <c r="G30" i="8"/>
  <c r="G34" i="8"/>
  <c r="G35" i="8"/>
  <c r="G25" i="8"/>
  <c r="C6" i="8"/>
  <c r="D6" i="8"/>
  <c r="E6" i="8"/>
  <c r="F6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7" i="8"/>
  <c r="B6" i="8"/>
  <c r="G6" i="8" l="1"/>
  <c r="F5" i="8"/>
  <c r="E5" i="8"/>
  <c r="B5" i="8"/>
  <c r="D5" i="8"/>
  <c r="C5" i="8"/>
  <c r="E73" i="4"/>
  <c r="G5" i="8"/>
  <c r="D15" i="4" l="1"/>
  <c r="J4" i="1"/>
  <c r="K4" i="1"/>
  <c r="D9" i="1"/>
  <c r="E9" i="1" s="1"/>
  <c r="E5" i="1"/>
  <c r="E6" i="1"/>
  <c r="E7" i="1"/>
  <c r="E8" i="1"/>
  <c r="E4" i="1"/>
  <c r="I5" i="1"/>
  <c r="I6" i="1"/>
  <c r="I7" i="1"/>
  <c r="I8" i="1"/>
  <c r="I4" i="1"/>
  <c r="H9" i="1"/>
  <c r="I9" i="1" s="1"/>
  <c r="F82" i="4" l="1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81" i="4"/>
  <c r="D99" i="4"/>
  <c r="F75" i="4"/>
  <c r="F77" i="4"/>
  <c r="E76" i="4"/>
  <c r="E77" i="4"/>
  <c r="E75" i="4"/>
  <c r="D78" i="4"/>
  <c r="E68" i="4"/>
  <c r="F68" i="4"/>
  <c r="E17" i="4"/>
  <c r="D66" i="4"/>
  <c r="F5" i="4"/>
  <c r="E5" i="4"/>
  <c r="C78" i="4"/>
  <c r="C15" i="4"/>
  <c r="K5" i="1"/>
  <c r="K6" i="1"/>
  <c r="K7" i="1"/>
  <c r="K8" i="1"/>
  <c r="K9" i="1"/>
  <c r="J5" i="1"/>
  <c r="J6" i="1"/>
  <c r="J7" i="1"/>
  <c r="J8" i="1"/>
  <c r="J9" i="1"/>
  <c r="E66" i="4" l="1"/>
  <c r="F66" i="4"/>
  <c r="F15" i="4"/>
  <c r="E15" i="4"/>
  <c r="E99" i="4"/>
  <c r="F78" i="4"/>
  <c r="E78" i="4"/>
  <c r="F99" i="4"/>
  <c r="C100" i="4"/>
  <c r="D100" i="4"/>
  <c r="E100" i="4" l="1"/>
  <c r="F100" i="4"/>
</calcChain>
</file>

<file path=xl/sharedStrings.xml><?xml version="1.0" encoding="utf-8"?>
<sst xmlns="http://schemas.openxmlformats.org/spreadsheetml/2006/main" count="451" uniqueCount="267">
  <si>
    <t>Buxheti 2023</t>
  </si>
  <si>
    <t>%</t>
  </si>
  <si>
    <t>Paga dhe shtesa</t>
  </si>
  <si>
    <t>Mallra dhe shërbime</t>
  </si>
  <si>
    <t>Shpenzime komunale</t>
  </si>
  <si>
    <t>Subvencione dhe trans.</t>
  </si>
  <si>
    <t>TOTAL</t>
  </si>
  <si>
    <t>-</t>
  </si>
  <si>
    <t>REPUBLIKA E KOSOVËS - REPUBLIC OF KOSOVA</t>
  </si>
  <si>
    <t>KOMUNA - MUNICIPALITY</t>
  </si>
  <si>
    <t>HANI I ELEZIT</t>
  </si>
  <si>
    <t>DREJTORIA PËR BUXHET DHE FINANCA</t>
  </si>
  <si>
    <t>Kodi</t>
  </si>
  <si>
    <t>Përshkrimi</t>
  </si>
  <si>
    <t>Krahasimi në %</t>
  </si>
  <si>
    <t>Pagat neto përmes listës së pagave</t>
  </si>
  <si>
    <t>Kontributi pensional-punëtori</t>
  </si>
  <si>
    <t>Kontributi pensional-punëdhësi</t>
  </si>
  <si>
    <t>Pagesa për vendime gjyqësore</t>
  </si>
  <si>
    <t>Totali për paga dhe shtesa</t>
  </si>
  <si>
    <t>2</t>
  </si>
  <si>
    <t>Mallrat dhe shërbimet</t>
  </si>
  <si>
    <t>Shpenzimet e udhëtimit zyrtar brenda vendit (transporti i nxënësve)</t>
  </si>
  <si>
    <t>Shpenzimet e udhëtimit zyrtar jashtë vendit</t>
  </si>
  <si>
    <t>Akomodimi-Udhëtimet zyrtare jashtë vendit</t>
  </si>
  <si>
    <t>Shpenzimet tjera të udhëtimeve zyrtare jashtë vendit</t>
  </si>
  <si>
    <t>Shërbimet e përfaqësimit-avokaturës</t>
  </si>
  <si>
    <t>Shërbime të ndryshme shëndetësore</t>
  </si>
  <si>
    <t>Shërbime kontraktuese tjera</t>
  </si>
  <si>
    <t>Shërbime teknike</t>
  </si>
  <si>
    <t>Shpenzimet për anëtarsim</t>
  </si>
  <si>
    <t>Mobilje me pak se 1000 euro</t>
  </si>
  <si>
    <t>Telefona (më pak se 1000 euro)</t>
  </si>
  <si>
    <t>Kompjuter me pak se 1000 euro</t>
  </si>
  <si>
    <t>Paisje specialistike mjekësore më pak se 1000€</t>
  </si>
  <si>
    <t>Pajisje tjera me pak se 1000 euro</t>
  </si>
  <si>
    <t>Furnizim pë zyrë</t>
  </si>
  <si>
    <t>Furnizim me ushqim dhe pije (jo dreka zyrtare)</t>
  </si>
  <si>
    <t>Furnizime mjekësore</t>
  </si>
  <si>
    <t>Furnizime pastrimi</t>
  </si>
  <si>
    <t>Furnizim me veshmbathje</t>
  </si>
  <si>
    <t>Akomodim</t>
  </si>
  <si>
    <t>Dru</t>
  </si>
  <si>
    <t>Derivate për gjenerator</t>
  </si>
  <si>
    <t>Provizioni Bankar</t>
  </si>
  <si>
    <t>Regjistrimi i automjeteve</t>
  </si>
  <si>
    <t>Sigurimi i automjeteve</t>
  </si>
  <si>
    <t>Mirëmbajtja dhe riparimi i automjeteve</t>
  </si>
  <si>
    <t>Mirëmbajtja e rrugëve lokale</t>
  </si>
  <si>
    <t>Qiraja për paisje</t>
  </si>
  <si>
    <t>Qiraja për makineri</t>
  </si>
  <si>
    <t>Reklamat dhe konkurset</t>
  </si>
  <si>
    <t>Botimet e publikimeve</t>
  </si>
  <si>
    <t>Shpenzime-vendimet e gjykatave</t>
  </si>
  <si>
    <t>Totali për mallra dhe shërbime</t>
  </si>
  <si>
    <t>3</t>
  </si>
  <si>
    <t>Shpenzimet komunale</t>
  </si>
  <si>
    <t>Mbeturinat</t>
  </si>
  <si>
    <t>Shpenzimet e telefonisë fikse</t>
  </si>
  <si>
    <t>Totali për shpenzime komunale</t>
  </si>
  <si>
    <t>4</t>
  </si>
  <si>
    <t>Subvencionet dhe transferet</t>
  </si>
  <si>
    <t>Subvencione për entitete jo-publike</t>
  </si>
  <si>
    <t>Totali në subvencione dhe transfere</t>
  </si>
  <si>
    <t>5</t>
  </si>
  <si>
    <t>Investimet kapitale</t>
  </si>
  <si>
    <t>Objekte arsimore</t>
  </si>
  <si>
    <t>Objekte shëndetësore</t>
  </si>
  <si>
    <t>Objekte kulturore</t>
  </si>
  <si>
    <t>Objekte sportive</t>
  </si>
  <si>
    <t>Ndërtimi i rrugëve lokale</t>
  </si>
  <si>
    <t>Trotuare</t>
  </si>
  <si>
    <t>Kanalizimi</t>
  </si>
  <si>
    <t>Ujësjellësi</t>
  </si>
  <si>
    <t>Mirëmbajtja investive</t>
  </si>
  <si>
    <t xml:space="preserve">Furnizim me rrymë gjenerim &amp; transmis. </t>
  </si>
  <si>
    <t>Paisje të teknologjisë Informative</t>
  </si>
  <si>
    <t>Mobilje</t>
  </si>
  <si>
    <t>Paisje tjera mjekësore</t>
  </si>
  <si>
    <t>Toka</t>
  </si>
  <si>
    <t>Parqet Nacionale</t>
  </si>
  <si>
    <t>Paisje tjera</t>
  </si>
  <si>
    <t>Transfere Kapitale-Entitete Jopublike</t>
  </si>
  <si>
    <t>Xhip dhe kombibus</t>
  </si>
  <si>
    <t>Pagesa-vendime gjyqësore</t>
  </si>
  <si>
    <t>Totali për investime kapitale</t>
  </si>
  <si>
    <t>Totali per te gjitha kategorite e shpenzimeve</t>
  </si>
  <si>
    <t>A</t>
  </si>
  <si>
    <t>B</t>
  </si>
  <si>
    <t>Nr</t>
  </si>
  <si>
    <t>Administrata</t>
  </si>
  <si>
    <t>Shpenzimi Janar-Qershor 2023</t>
  </si>
  <si>
    <t>Certifikatat e lindjes</t>
  </si>
  <si>
    <t>Certifikatat e kurorëzimit</t>
  </si>
  <si>
    <t>Certifikatat e vdekjes</t>
  </si>
  <si>
    <t>Certifikata tjera ofiqarie</t>
  </si>
  <si>
    <t>Taksa për verifikimin e dok. të ndryshme</t>
  </si>
  <si>
    <t>I</t>
  </si>
  <si>
    <t>Tatimi në pronë dhe në tokë</t>
  </si>
  <si>
    <t>Taksë për regjistrim të automjeteve</t>
  </si>
  <si>
    <t>II</t>
  </si>
  <si>
    <t>Licenca tjera për afarizëm</t>
  </si>
  <si>
    <t>Taksa tjera administrative</t>
  </si>
  <si>
    <t>Gjobat tjera</t>
  </si>
  <si>
    <t>III</t>
  </si>
  <si>
    <t>Të hyrat nga ushtrimi i veprimt. afariste</t>
  </si>
  <si>
    <t>Gjoba nga Inspektoriati</t>
  </si>
  <si>
    <t>Licenca për pranim teknik të lokalit</t>
  </si>
  <si>
    <t>IV</t>
  </si>
  <si>
    <t>Taksa komunale për leje ndërtimi</t>
  </si>
  <si>
    <t>Taksa komunale për demolim</t>
  </si>
  <si>
    <t>Ndërrim destinimi i tokës</t>
  </si>
  <si>
    <t>Shërbime të ndryshme kadastrale</t>
  </si>
  <si>
    <t>Taksë për legalizim të objekteve</t>
  </si>
  <si>
    <t>Shfrytëzimi i pronës publike</t>
  </si>
  <si>
    <t>Të hyrat nga shitja e pasurisë</t>
  </si>
  <si>
    <t>Gjobat nga inspektoriati</t>
  </si>
  <si>
    <t>Të hyra nga konfiskimi</t>
  </si>
  <si>
    <t>V</t>
  </si>
  <si>
    <t>Participimet në Arsim</t>
  </si>
  <si>
    <t>VI</t>
  </si>
  <si>
    <t>Taksa për shërbimet sociale</t>
  </si>
  <si>
    <t>Participimet në shëndetësi</t>
  </si>
  <si>
    <t>Inspektimi Higjeniko-Sanitar</t>
  </si>
  <si>
    <t>VII</t>
  </si>
  <si>
    <t>Të hyrat nga dënimet në trafik</t>
  </si>
  <si>
    <t>Të hyrat nga dënimet në gjykata</t>
  </si>
  <si>
    <t>TOTALI I PËRGJITHSHËM (A + B)</t>
  </si>
  <si>
    <t>Realizimi TM2 2023</t>
  </si>
  <si>
    <t>Bujqësia, Pylltaria dhe Zhvillimi Rural</t>
  </si>
  <si>
    <t>Buxheti Aktual</t>
  </si>
  <si>
    <t>Allocated</t>
  </si>
  <si>
    <t>E paalokuar</t>
  </si>
  <si>
    <t>Aktuali</t>
  </si>
  <si>
    <t>Zotim /Obligimet në pritje</t>
  </si>
  <si>
    <t>Buxheti FreeBalance</t>
  </si>
  <si>
    <t>CAT / RESP / PCLASS / SUBCL</t>
  </si>
  <si>
    <t>A - B</t>
  </si>
  <si>
    <t>C</t>
  </si>
  <si>
    <t>D</t>
  </si>
  <si>
    <t>A - ( C + D )</t>
  </si>
  <si>
    <t xml:space="preserve">    10 BUXHETI</t>
  </si>
  <si>
    <t xml:space="preserve">      659 HANI I ELEZIT</t>
  </si>
  <si>
    <t xml:space="preserve">        16035 ZYRA E KRYETARIT - HANI I ELEZIT</t>
  </si>
  <si>
    <t xml:space="preserve">          11 PAGA DHE SHTESA</t>
  </si>
  <si>
    <t xml:space="preserve">          13 MALLRA DHE SHËRBIME</t>
  </si>
  <si>
    <t xml:space="preserve">        16335 ADMINISTRATA - HANI I ELEZIT</t>
  </si>
  <si>
    <t xml:space="preserve">          14 SHPENZIME KOMUNALE</t>
  </si>
  <si>
    <t xml:space="preserve">        16935 ZYRA E KUVENDIT KOMUNAL - HANI I ELEZIT</t>
  </si>
  <si>
    <t xml:space="preserve">        17535 BUXHETI - HANI  ELEZIT</t>
  </si>
  <si>
    <t xml:space="preserve">        18444 PARANDALIMI DHE INSPEKTIMI I ZJARRIT</t>
  </si>
  <si>
    <t xml:space="preserve">          30 PASURITË JOFINANCIARE</t>
  </si>
  <si>
    <t xml:space="preserve">        19675 ZYRA LOKALE E KOMUNITETEVE - HANI I ELEZIT</t>
  </si>
  <si>
    <t xml:space="preserve">        47115 PYLLTARIA   INSPEKCIONI - HANI I ELEZIT</t>
  </si>
  <si>
    <t xml:space="preserve">        66480 PLANIFIKIMI URBANIZMI INSPEKCIONI - HANI  ELEZIT</t>
  </si>
  <si>
    <t xml:space="preserve">        73044 ADMINISTRATA - HANI I ELEZIT</t>
  </si>
  <si>
    <t xml:space="preserve">        75050 SHËRBIMET E KUJDESIT PRIMAR SHËNDETËSOR - HANI I ELEZIT</t>
  </si>
  <si>
    <t xml:space="preserve">        75671 SHËRBIMET SOCIALE - HANI ELEZIT</t>
  </si>
  <si>
    <t xml:space="preserve">        92175 ADMINISTRATA - HANI I ELEZIT</t>
  </si>
  <si>
    <t xml:space="preserve">        92890 ARSIMI PARAFILLOR DHE  ÇERDHET - HANI I  ELEZIT</t>
  </si>
  <si>
    <t xml:space="preserve">        94020 ARSIMI FILLOR - HANI  ELEZIT</t>
  </si>
  <si>
    <t xml:space="preserve">        95220 ARSIMI I MESËM - HANI I ELEZIT</t>
  </si>
  <si>
    <t xml:space="preserve">    21 TE HYRAT VETANAKE</t>
  </si>
  <si>
    <t xml:space="preserve">          20 SUBVENCIONE DHE TRANSFERE</t>
  </si>
  <si>
    <t xml:space="preserve">    32 GRANTE TJERA TE JASHTME</t>
  </si>
  <si>
    <t xml:space="preserve">    49 EU-UNIONI EUROPIAN</t>
  </si>
  <si>
    <t xml:space="preserve">    59 QEVERIA JAPONEZE</t>
  </si>
  <si>
    <t>Totali I Përgjithshëm</t>
  </si>
  <si>
    <t>RAPORT FINANCIAR PËR PERIUDHËN JANAR-QERSHOR 2024</t>
  </si>
  <si>
    <t>HANI I ELEZIT, KORRIK 2024</t>
  </si>
  <si>
    <t>RAPORTI I KONTROLLIT BUXHETOR: PERIUDHA JANAR-QERSHOR 2024</t>
  </si>
  <si>
    <t>KRAHASIMI I PAGESAVE PËR PERIUDHËN JANAR-QERSHOR 2024/2023</t>
  </si>
  <si>
    <t>Realizimi Janar-Qershor 2023</t>
  </si>
  <si>
    <t>Realizimi Janar-Qershor 2024</t>
  </si>
  <si>
    <t>Krahasimi në euro 2024/23</t>
  </si>
  <si>
    <t>Krahasimi në % 2024/23</t>
  </si>
  <si>
    <t>Buxheti 2024</t>
  </si>
  <si>
    <t>Kategoritë buxhetore</t>
  </si>
  <si>
    <t>Pasuri Jofinanciare</t>
  </si>
  <si>
    <t>Buxheti i alokuar</t>
  </si>
  <si>
    <t>Shpenzimet sipas planit kontabël për periudhën Janar-Qershor 2024</t>
  </si>
  <si>
    <t>Krahasimi 2024-2023</t>
  </si>
  <si>
    <t>Shpenzimi Janar-Qershor 2024</t>
  </si>
  <si>
    <t xml:space="preserve">Tatimi në të ardhura personale </t>
  </si>
  <si>
    <t xml:space="preserve">        48075 TURIZMI-HANI I ELEZIT</t>
  </si>
  <si>
    <t xml:space="preserve">        85035 SHËRBIMET KULTURORE-H.I ELEZIT</t>
  </si>
  <si>
    <t xml:space="preserve">    22 TË HYRAT VETANAKE NGA VITI I KALUAR</t>
  </si>
  <si>
    <t>RAPORTI I TE HYRAVE VETANAKE JANAR-QERSHOR 2024</t>
  </si>
  <si>
    <t>Krahasimi në euro 2024-2023</t>
  </si>
  <si>
    <t>4=2-3</t>
  </si>
  <si>
    <t>Administrata e Përgjithshme</t>
  </si>
  <si>
    <t>Buxhet dhe Financa</t>
  </si>
  <si>
    <t>Shërbimet Publike</t>
  </si>
  <si>
    <t>Gjoba tjera</t>
  </si>
  <si>
    <t>Bujqësia dhe Zhvillimi Rural</t>
  </si>
  <si>
    <t>Licenca për transportin rrugor të udhëtarëve dhe mallrave</t>
  </si>
  <si>
    <t>Zhvillimi Ekonomik</t>
  </si>
  <si>
    <t>Taksë për ndërrim të pronarit të pronës</t>
  </si>
  <si>
    <t>Taksa për regjistrimin e trashëgimisë</t>
  </si>
  <si>
    <t>Urbanizimi dhe Kadastri</t>
  </si>
  <si>
    <t>VIII</t>
  </si>
  <si>
    <t>Arsimi</t>
  </si>
  <si>
    <t>Shëndetësia dhe MS</t>
  </si>
  <si>
    <t>TË HYRAT DIREKTE</t>
  </si>
  <si>
    <t>Të hyrat nga Agjensioni Pyjor</t>
  </si>
  <si>
    <t>TË HYRAT INDIREKTE</t>
  </si>
  <si>
    <t>Realizimi  TM1 2024</t>
  </si>
  <si>
    <t>Kulturë, Rini dhe Sport</t>
  </si>
  <si>
    <t>Të hyrat në pritje për shpërndarje</t>
  </si>
  <si>
    <t>Taksa të tjera administrative</t>
  </si>
  <si>
    <t>Licenca për reklama dhe publikime në prona publike</t>
  </si>
  <si>
    <t>IX</t>
  </si>
  <si>
    <t>Programet(Drejtoritë)</t>
  </si>
  <si>
    <t>Pagat dhe mëditjet</t>
  </si>
  <si>
    <t>Shpenzimet kapitalet</t>
  </si>
  <si>
    <t>Totali i shpenzimeve</t>
  </si>
  <si>
    <t>Totali</t>
  </si>
  <si>
    <t>GRANTI QEVERITAR (10)</t>
  </si>
  <si>
    <t>Zyra e Kryetarit</t>
  </si>
  <si>
    <t>Zyra e Kuvendit Komunal</t>
  </si>
  <si>
    <t>Shërbime Publike dhe Emergjenca</t>
  </si>
  <si>
    <t>Zyra lokale për Komunitete</t>
  </si>
  <si>
    <t>Bujqësia</t>
  </si>
  <si>
    <t>Zhvllimi Ekonomik dhe Turizmi</t>
  </si>
  <si>
    <t>Urbanizmi</t>
  </si>
  <si>
    <t>Administrata e Shëndetësisë</t>
  </si>
  <si>
    <t>Shërbimet e Shëndetësisë Primare</t>
  </si>
  <si>
    <t>Shërbimet sociale</t>
  </si>
  <si>
    <t>Shërbime Kulturore</t>
  </si>
  <si>
    <t>Administrata e arsimit</t>
  </si>
  <si>
    <t>Arsimi Parafillor dhe Çerdhet</t>
  </si>
  <si>
    <t>Arsimi Fillor</t>
  </si>
  <si>
    <t>Arsimi i Mesëm</t>
  </si>
  <si>
    <t>TË HYRAT VETANAKE-21</t>
  </si>
  <si>
    <t>Shërbimi Social</t>
  </si>
  <si>
    <t>Administrata e Arsimit</t>
  </si>
  <si>
    <t>DONACIONE  32-99</t>
  </si>
  <si>
    <t>TË HYRAT E BARTUARA - 22</t>
  </si>
  <si>
    <t>Pagesa për sindikatë</t>
  </si>
  <si>
    <t xml:space="preserve">Odat profesionale </t>
  </si>
  <si>
    <t>Përvoja e punës</t>
  </si>
  <si>
    <t xml:space="preserve">Shtesa e veçantë për të zgjedhurit </t>
  </si>
  <si>
    <t>Kujdestaria, puna gjatë natës &amp; puna jasht orarit të punës</t>
  </si>
  <si>
    <t>Para xhepi/mëditjet për udhëtime zyrtare jashtë vendit</t>
  </si>
  <si>
    <t>Interneti</t>
  </si>
  <si>
    <t>Telefonia mobile</t>
  </si>
  <si>
    <t>Shërbimet postare</t>
  </si>
  <si>
    <t>Shërbimet e arsimit dhe trajnimit</t>
  </si>
  <si>
    <t>Shërbime këshilldhënëse dhe profesionale</t>
  </si>
  <si>
    <t>Shërbimet e veçanta - konsulente dhe kontraktor individual</t>
  </si>
  <si>
    <t>Shërbimet e shtypjes/printimit</t>
  </si>
  <si>
    <t>Makina fotokopjuese multifunksionale</t>
  </si>
  <si>
    <t>Derivate për automjete, gjeneratorë dhe makineri</t>
  </si>
  <si>
    <t>Avans për para të imëta</t>
  </si>
  <si>
    <t>Mirëmbajtja e ndërtesave administrative dhe afariste</t>
  </si>
  <si>
    <t>Mirëmbajtja e ndërtesave arsimore</t>
  </si>
  <si>
    <t xml:space="preserve">Mirëmbajtja e ndërtesave shëndetësore </t>
  </si>
  <si>
    <t>Mirëmbajtja e mobiljeve dhe paisjeve</t>
  </si>
  <si>
    <t>Qiraja për automjete</t>
  </si>
  <si>
    <t>Kompensim i përfaqësimit brenda vendit</t>
  </si>
  <si>
    <t>Nr. 04/5785/2024</t>
  </si>
  <si>
    <t>Energjia Elektrike</t>
  </si>
  <si>
    <t>Pagesat - Vendime Gjyqësore</t>
  </si>
  <si>
    <t>Shërbimet e ujësjellësit dhe kanalizimit</t>
  </si>
  <si>
    <t>Transfere për përfitues tjerë individual</t>
  </si>
  <si>
    <t>Transferet sociale për individë</t>
  </si>
  <si>
    <t>Shpenzimi i Buxhetit sipas Burimeve të Financimit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</si>
</sst>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D0D0D"/>
      <name val="Times New Roman"/>
      <family val="1"/>
    </font>
    <font>
      <b/>
      <sz val="24"/>
      <color rgb="FF17365D"/>
      <name val="Times New Roman"/>
      <family val="1"/>
    </font>
    <font>
      <sz val="18"/>
      <name val="Times New Roman"/>
      <family val="1"/>
    </font>
    <font>
      <b/>
      <sz val="11"/>
      <color rgb="FF365F91"/>
      <name val="Times New Roman"/>
      <family val="1"/>
    </font>
    <font>
      <b/>
      <u/>
      <sz val="11"/>
      <color indexed="8"/>
      <name val="Times New Roman"/>
      <family val="1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CC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thick">
        <color rgb="FF666666"/>
      </bottom>
      <diagonal/>
    </border>
    <border>
      <left/>
      <right style="medium">
        <color rgb="FF666666"/>
      </right>
      <top style="medium">
        <color rgb="FF666666"/>
      </top>
      <bottom style="thick">
        <color rgb="FF666666"/>
      </bottom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136">
    <xf numFmtId="0" fontId="0" fillId="0" borderId="0" xfId="0"/>
    <xf numFmtId="0" fontId="6" fillId="4" borderId="0" xfId="2" applyFill="1"/>
    <xf numFmtId="0" fontId="7" fillId="4" borderId="0" xfId="2" applyFont="1" applyFill="1"/>
    <xf numFmtId="0" fontId="8" fillId="4" borderId="0" xfId="2" applyFont="1" applyFill="1"/>
    <xf numFmtId="0" fontId="10" fillId="4" borderId="0" xfId="2" applyFont="1" applyFill="1"/>
    <xf numFmtId="0" fontId="6" fillId="4" borderId="4" xfId="2" applyFill="1" applyBorder="1"/>
    <xf numFmtId="0" fontId="6" fillId="4" borderId="3" xfId="2" applyFill="1" applyBorder="1"/>
    <xf numFmtId="0" fontId="6" fillId="4" borderId="7" xfId="2" applyFill="1" applyBorder="1"/>
    <xf numFmtId="0" fontId="6" fillId="4" borderId="5" xfId="2" applyFill="1" applyBorder="1"/>
    <xf numFmtId="0" fontId="6" fillId="4" borderId="8" xfId="2" applyFill="1" applyBorder="1"/>
    <xf numFmtId="0" fontId="7" fillId="4" borderId="5" xfId="2" applyFont="1" applyFill="1" applyBorder="1"/>
    <xf numFmtId="0" fontId="6" fillId="4" borderId="6" xfId="2" applyFill="1" applyBorder="1"/>
    <xf numFmtId="0" fontId="6" fillId="4" borderId="2" xfId="2" applyFill="1" applyBorder="1"/>
    <xf numFmtId="0" fontId="6" fillId="4" borderId="1" xfId="2" applyFill="1" applyBorder="1"/>
    <xf numFmtId="0" fontId="9" fillId="4" borderId="0" xfId="2" applyFont="1" applyFill="1" applyAlignment="1">
      <alignment horizontal="left"/>
    </xf>
    <xf numFmtId="0" fontId="6" fillId="4" borderId="0" xfId="2" applyFill="1" applyAlignment="1">
      <alignment horizontal="center"/>
    </xf>
    <xf numFmtId="0" fontId="11" fillId="4" borderId="0" xfId="2" applyFont="1" applyFill="1"/>
    <xf numFmtId="0" fontId="8" fillId="4" borderId="9" xfId="0" applyFont="1" applyFill="1" applyBorder="1" applyAlignment="1">
      <alignment vertical="center"/>
    </xf>
    <xf numFmtId="0" fontId="8" fillId="5" borderId="9" xfId="0" applyFont="1" applyFill="1" applyBorder="1" applyAlignment="1">
      <alignment wrapText="1"/>
    </xf>
    <xf numFmtId="0" fontId="8" fillId="4" borderId="9" xfId="0" applyFont="1" applyFill="1" applyBorder="1" applyAlignment="1">
      <alignment horizontal="center" vertical="center" wrapText="1"/>
    </xf>
    <xf numFmtId="0" fontId="8" fillId="5" borderId="9" xfId="0" applyFont="1" applyFill="1" applyBorder="1"/>
    <xf numFmtId="0" fontId="8" fillId="5" borderId="9" xfId="0" applyFont="1" applyFill="1" applyBorder="1" applyAlignment="1">
      <alignment horizontal="center" vertical="center" wrapText="1"/>
    </xf>
    <xf numFmtId="0" fontId="7" fillId="0" borderId="9" xfId="0" applyFont="1" applyBorder="1"/>
    <xf numFmtId="43" fontId="7" fillId="0" borderId="9" xfId="1" applyFont="1" applyBorder="1"/>
    <xf numFmtId="43" fontId="7" fillId="0" borderId="9" xfId="0" applyNumberFormat="1" applyFont="1" applyBorder="1"/>
    <xf numFmtId="0" fontId="7" fillId="0" borderId="9" xfId="0" applyFont="1" applyBorder="1" applyAlignment="1">
      <alignment horizontal="left" wrapText="1"/>
    </xf>
    <xf numFmtId="4" fontId="7" fillId="0" borderId="9" xfId="0" applyNumberFormat="1" applyFont="1" applyBorder="1"/>
    <xf numFmtId="0" fontId="7" fillId="0" borderId="9" xfId="0" applyFont="1" applyBorder="1" applyAlignment="1">
      <alignment wrapText="1"/>
    </xf>
    <xf numFmtId="43" fontId="8" fillId="0" borderId="9" xfId="1" applyFont="1" applyBorder="1"/>
    <xf numFmtId="43" fontId="7" fillId="0" borderId="9" xfId="1" applyFont="1" applyBorder="1" applyAlignment="1">
      <alignment wrapText="1"/>
    </xf>
    <xf numFmtId="0" fontId="7" fillId="4" borderId="9" xfId="0" applyFont="1" applyFill="1" applyBorder="1"/>
    <xf numFmtId="0" fontId="8" fillId="4" borderId="9" xfId="0" applyFont="1" applyFill="1" applyBorder="1"/>
    <xf numFmtId="43" fontId="8" fillId="4" borderId="9" xfId="0" applyNumberFormat="1" applyFont="1" applyFill="1" applyBorder="1"/>
    <xf numFmtId="43" fontId="8" fillId="4" borderId="9" xfId="1" applyFont="1" applyFill="1" applyBorder="1"/>
    <xf numFmtId="0" fontId="8" fillId="5" borderId="9" xfId="0" applyFont="1" applyFill="1" applyBorder="1" applyAlignment="1">
      <alignment horizontal="center" wrapText="1"/>
    </xf>
    <xf numFmtId="4" fontId="7" fillId="0" borderId="9" xfId="1" applyNumberFormat="1" applyFont="1" applyBorder="1"/>
    <xf numFmtId="4" fontId="6" fillId="0" borderId="9" xfId="0" applyNumberFormat="1" applyFont="1" applyBorder="1"/>
    <xf numFmtId="0" fontId="7" fillId="6" borderId="9" xfId="0" applyFont="1" applyFill="1" applyBorder="1"/>
    <xf numFmtId="0" fontId="8" fillId="6" borderId="9" xfId="0" applyFont="1" applyFill="1" applyBorder="1"/>
    <xf numFmtId="43" fontId="8" fillId="6" borderId="9" xfId="1" applyFont="1" applyFill="1" applyBorder="1"/>
    <xf numFmtId="43" fontId="0" fillId="0" borderId="0" xfId="0" applyNumberFormat="1"/>
    <xf numFmtId="43" fontId="8" fillId="0" borderId="9" xfId="0" applyNumberFormat="1" applyFont="1" applyBorder="1"/>
    <xf numFmtId="4" fontId="8" fillId="0" borderId="9" xfId="0" applyNumberFormat="1" applyFont="1" applyBorder="1"/>
    <xf numFmtId="43" fontId="7" fillId="4" borderId="9" xfId="1" applyFont="1" applyFill="1" applyBorder="1" applyAlignment="1">
      <alignment horizontal="center"/>
    </xf>
    <xf numFmtId="43" fontId="7" fillId="4" borderId="9" xfId="1" applyFont="1" applyFill="1" applyBorder="1" applyAlignment="1">
      <alignment horizontal="center" wrapText="1"/>
    </xf>
    <xf numFmtId="4" fontId="7" fillId="4" borderId="9" xfId="0" applyNumberFormat="1" applyFont="1" applyFill="1" applyBorder="1" applyAlignment="1">
      <alignment horizontal="center" wrapText="1"/>
    </xf>
    <xf numFmtId="4" fontId="7" fillId="4" borderId="9" xfId="1" applyNumberFormat="1" applyFont="1" applyFill="1" applyBorder="1" applyAlignment="1">
      <alignment horizontal="center" wrapText="1"/>
    </xf>
    <xf numFmtId="4" fontId="8" fillId="6" borderId="9" xfId="0" applyNumberFormat="1" applyFont="1" applyFill="1" applyBorder="1"/>
    <xf numFmtId="4" fontId="8" fillId="6" borderId="9" xfId="1" applyNumberFormat="1" applyFont="1" applyFill="1" applyBorder="1" applyAlignment="1">
      <alignment horizontal="center" wrapText="1"/>
    </xf>
    <xf numFmtId="0" fontId="11" fillId="0" borderId="0" xfId="14" applyFont="1" applyAlignment="1">
      <alignment horizontal="center"/>
    </xf>
    <xf numFmtId="0" fontId="11" fillId="0" borderId="0" xfId="14" applyFont="1"/>
    <xf numFmtId="0" fontId="6" fillId="0" borderId="0" xfId="21"/>
    <xf numFmtId="0" fontId="15" fillId="0" borderId="0" xfId="21" applyFont="1"/>
    <xf numFmtId="0" fontId="6" fillId="0" borderId="0" xfId="26"/>
    <xf numFmtId="0" fontId="9" fillId="0" borderId="0" xfId="26" applyFont="1"/>
    <xf numFmtId="0" fontId="4" fillId="3" borderId="9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right"/>
    </xf>
    <xf numFmtId="4" fontId="5" fillId="3" borderId="9" xfId="0" applyNumberFormat="1" applyFont="1" applyFill="1" applyBorder="1" applyAlignment="1">
      <alignment horizontal="right"/>
    </xf>
    <xf numFmtId="10" fontId="5" fillId="3" borderId="9" xfId="0" applyNumberFormat="1" applyFont="1" applyFill="1" applyBorder="1" applyAlignment="1">
      <alignment horizontal="right"/>
    </xf>
    <xf numFmtId="43" fontId="5" fillId="3" borderId="9" xfId="0" applyNumberFormat="1" applyFont="1" applyFill="1" applyBorder="1" applyAlignment="1">
      <alignment horizontal="right"/>
    </xf>
    <xf numFmtId="4" fontId="4" fillId="3" borderId="9" xfId="0" applyNumberFormat="1" applyFont="1" applyFill="1" applyBorder="1" applyAlignment="1">
      <alignment horizontal="right"/>
    </xf>
    <xf numFmtId="4" fontId="0" fillId="0" borderId="0" xfId="0" applyNumberFormat="1"/>
    <xf numFmtId="10" fontId="4" fillId="3" borderId="9" xfId="0" applyNumberFormat="1" applyFont="1" applyFill="1" applyBorder="1" applyAlignment="1">
      <alignment horizontal="right"/>
    </xf>
    <xf numFmtId="43" fontId="4" fillId="3" borderId="9" xfId="0" applyNumberFormat="1" applyFont="1" applyFill="1" applyBorder="1" applyAlignment="1">
      <alignment horizontal="right"/>
    </xf>
    <xf numFmtId="0" fontId="17" fillId="2" borderId="10" xfId="0" applyFont="1" applyFill="1" applyBorder="1" applyAlignment="1">
      <alignment horizontal="center" vertical="center" wrapText="1"/>
    </xf>
    <xf numFmtId="4" fontId="17" fillId="2" borderId="10" xfId="0" applyNumberFormat="1" applyFont="1" applyFill="1" applyBorder="1" applyAlignment="1">
      <alignment horizontal="right" vertical="center" wrapText="1"/>
    </xf>
    <xf numFmtId="4" fontId="20" fillId="2" borderId="10" xfId="0" applyNumberFormat="1" applyFont="1" applyFill="1" applyBorder="1" applyAlignment="1">
      <alignment horizontal="right" vertical="center" wrapText="1"/>
    </xf>
    <xf numFmtId="10" fontId="7" fillId="0" borderId="9" xfId="1" applyNumberFormat="1" applyFont="1" applyBorder="1"/>
    <xf numFmtId="4" fontId="5" fillId="3" borderId="9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4" fontId="8" fillId="0" borderId="9" xfId="1" applyNumberFormat="1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27" fillId="10" borderId="13" xfId="0" applyFont="1" applyFill="1" applyBorder="1" applyAlignment="1">
      <alignment vertical="top" wrapText="1"/>
    </xf>
    <xf numFmtId="0" fontId="27" fillId="10" borderId="14" xfId="0" applyFont="1" applyFill="1" applyBorder="1" applyAlignment="1">
      <alignment vertical="top" wrapText="1"/>
    </xf>
    <xf numFmtId="0" fontId="27" fillId="10" borderId="14" xfId="0" applyFont="1" applyFill="1" applyBorder="1" applyAlignment="1">
      <alignment vertical="top"/>
    </xf>
    <xf numFmtId="0" fontId="4" fillId="10" borderId="14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/>
    </xf>
    <xf numFmtId="4" fontId="4" fillId="10" borderId="14" xfId="0" applyNumberFormat="1" applyFont="1" applyFill="1" applyBorder="1" applyAlignment="1">
      <alignment horizontal="center" vertical="center"/>
    </xf>
    <xf numFmtId="4" fontId="5" fillId="1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27" fillId="0" borderId="14" xfId="0" applyFont="1" applyBorder="1" applyAlignment="1">
      <alignment vertical="top"/>
    </xf>
    <xf numFmtId="0" fontId="27" fillId="0" borderId="14" xfId="0" applyFont="1" applyBorder="1" applyAlignment="1">
      <alignment vertical="top" wrapText="1"/>
    </xf>
    <xf numFmtId="0" fontId="12" fillId="10" borderId="13" xfId="0" applyFont="1" applyFill="1" applyBorder="1" applyAlignment="1">
      <alignment horizontal="center" vertical="center"/>
    </xf>
    <xf numFmtId="0" fontId="12" fillId="10" borderId="14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1" fillId="9" borderId="9" xfId="0" applyFont="1" applyFill="1" applyBorder="1" applyAlignment="1">
      <alignment horizontal="center" vertical="center"/>
    </xf>
    <xf numFmtId="4" fontId="21" fillId="9" borderId="9" xfId="0" applyNumberFormat="1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center" vertical="center"/>
    </xf>
    <xf numFmtId="43" fontId="21" fillId="8" borderId="9" xfId="1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43" fontId="23" fillId="0" borderId="9" xfId="1" applyFont="1" applyBorder="1" applyAlignment="1">
      <alignment vertical="center"/>
    </xf>
    <xf numFmtId="43" fontId="25" fillId="2" borderId="9" xfId="1" applyFont="1" applyFill="1" applyBorder="1" applyAlignment="1" applyProtection="1">
      <alignment vertical="center"/>
    </xf>
    <xf numFmtId="43" fontId="22" fillId="0" borderId="9" xfId="1" applyFont="1" applyBorder="1" applyAlignment="1">
      <alignment vertical="center"/>
    </xf>
    <xf numFmtId="43" fontId="26" fillId="0" borderId="9" xfId="1" applyFont="1" applyBorder="1" applyAlignment="1">
      <alignment vertical="top"/>
    </xf>
    <xf numFmtId="43" fontId="22" fillId="0" borderId="9" xfId="1" applyFont="1" applyBorder="1" applyAlignment="1">
      <alignment horizontal="center" vertical="center"/>
    </xf>
    <xf numFmtId="43" fontId="20" fillId="2" borderId="9" xfId="1" applyFont="1" applyFill="1" applyBorder="1" applyAlignment="1" applyProtection="1">
      <alignment horizontal="center" vertical="center"/>
    </xf>
    <xf numFmtId="43" fontId="25" fillId="2" borderId="9" xfId="1" applyFont="1" applyFill="1" applyBorder="1" applyAlignment="1" applyProtection="1">
      <alignment horizontal="center" vertical="center"/>
    </xf>
    <xf numFmtId="43" fontId="20" fillId="2" borderId="9" xfId="1" applyFont="1" applyFill="1" applyBorder="1" applyAlignment="1" applyProtection="1">
      <alignment horizontal="center" vertical="center" wrapText="1"/>
    </xf>
    <xf numFmtId="43" fontId="0" fillId="0" borderId="9" xfId="1" applyFont="1" applyBorder="1" applyAlignment="1">
      <alignment vertical="top"/>
    </xf>
    <xf numFmtId="43" fontId="0" fillId="0" borderId="9" xfId="1" applyFont="1" applyBorder="1" applyAlignment="1">
      <alignment horizontal="center"/>
    </xf>
    <xf numFmtId="43" fontId="26" fillId="0" borderId="9" xfId="1" applyFont="1" applyBorder="1" applyAlignment="1">
      <alignment horizontal="center" vertical="top"/>
    </xf>
    <xf numFmtId="43" fontId="0" fillId="0" borderId="9" xfId="1" applyFont="1" applyBorder="1" applyAlignment="1">
      <alignment horizontal="center" vertical="top"/>
    </xf>
    <xf numFmtId="0" fontId="21" fillId="7" borderId="9" xfId="0" applyFont="1" applyFill="1" applyBorder="1" applyAlignment="1">
      <alignment horizontal="center" vertical="center"/>
    </xf>
    <xf numFmtId="43" fontId="2" fillId="7" borderId="9" xfId="1" applyFont="1" applyFill="1" applyBorder="1" applyAlignment="1">
      <alignment vertical="top"/>
    </xf>
    <xf numFmtId="43" fontId="24" fillId="2" borderId="9" xfId="1" applyFont="1" applyFill="1" applyBorder="1" applyAlignment="1" applyProtection="1">
      <alignment horizontal="right" vertical="center"/>
    </xf>
    <xf numFmtId="43" fontId="20" fillId="2" borderId="9" xfId="1" applyFont="1" applyFill="1" applyBorder="1" applyAlignment="1" applyProtection="1">
      <alignment horizontal="right" vertical="center"/>
    </xf>
    <xf numFmtId="0" fontId="3" fillId="4" borderId="0" xfId="2" applyFont="1" applyFill="1" applyAlignment="1">
      <alignment horizontal="center"/>
    </xf>
    <xf numFmtId="0" fontId="11" fillId="4" borderId="0" xfId="2" applyFont="1" applyFill="1" applyAlignment="1">
      <alignment horizontal="center"/>
    </xf>
    <xf numFmtId="0" fontId="14" fillId="4" borderId="0" xfId="2" applyFont="1" applyFill="1" applyAlignment="1">
      <alignment horizontal="center"/>
    </xf>
    <xf numFmtId="0" fontId="13" fillId="4" borderId="5" xfId="2" applyFont="1" applyFill="1" applyBorder="1" applyAlignment="1">
      <alignment horizontal="center" wrapText="1"/>
    </xf>
    <xf numFmtId="0" fontId="13" fillId="4" borderId="0" xfId="2" applyFont="1" applyFill="1" applyAlignment="1">
      <alignment horizontal="center" wrapText="1"/>
    </xf>
    <xf numFmtId="0" fontId="13" fillId="4" borderId="8" xfId="2" applyFont="1" applyFill="1" applyBorder="1" applyAlignment="1">
      <alignment horizontal="center" wrapText="1"/>
    </xf>
    <xf numFmtId="0" fontId="19" fillId="2" borderId="10" xfId="0" applyFont="1" applyFill="1" applyBorder="1" applyAlignment="1">
      <alignment horizontal="left" vertical="center" wrapText="1"/>
    </xf>
    <xf numFmtId="4" fontId="20" fillId="2" borderId="10" xfId="0" applyNumberFormat="1" applyFont="1" applyFill="1" applyBorder="1" applyAlignment="1">
      <alignment horizontal="right" vertical="center" wrapText="1"/>
    </xf>
    <xf numFmtId="0" fontId="17" fillId="2" borderId="10" xfId="0" applyFont="1" applyFill="1" applyBorder="1" applyAlignment="1">
      <alignment horizontal="left" vertical="center" wrapText="1"/>
    </xf>
    <xf numFmtId="4" fontId="17" fillId="2" borderId="10" xfId="0" applyNumberFormat="1" applyFont="1" applyFill="1" applyBorder="1" applyAlignment="1">
      <alignment horizontal="righ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31">
    <cellStyle name="Comma" xfId="1" builtinId="3"/>
    <cellStyle name="Comma 2 2" xfId="3"/>
    <cellStyle name="Comma 2 3" xfId="9"/>
    <cellStyle name="Comma 2 4" xfId="11"/>
    <cellStyle name="Comma 2 5" xfId="12"/>
    <cellStyle name="Comma 2 6" xfId="17"/>
    <cellStyle name="Comma 2 7" xfId="22"/>
    <cellStyle name="Comma 2 8" xfId="27"/>
    <cellStyle name="Comma 3 2" xfId="13"/>
    <cellStyle name="Comma 3 3" xfId="18"/>
    <cellStyle name="Comma 3 4" xfId="23"/>
    <cellStyle name="Comma 3 5" xfId="28"/>
    <cellStyle name="Normal" xfId="0" builtinId="0"/>
    <cellStyle name="Normal 10" xfId="4"/>
    <cellStyle name="Normal 11" xfId="16"/>
    <cellStyle name="Normal 12" xfId="21"/>
    <cellStyle name="Normal 13" xfId="26"/>
    <cellStyle name="Normal 2" xfId="2"/>
    <cellStyle name="Normal 2 2" xfId="5"/>
    <cellStyle name="Normal 2 3" xfId="8"/>
    <cellStyle name="Normal 2 4" xfId="10"/>
    <cellStyle name="Normal 2 5" xfId="14"/>
    <cellStyle name="Normal 2 6" xfId="19"/>
    <cellStyle name="Normal 2 7" xfId="24"/>
    <cellStyle name="Normal 2 8" xfId="29"/>
    <cellStyle name="Normal 3 2" xfId="15"/>
    <cellStyle name="Normal 3 3" xfId="20"/>
    <cellStyle name="Normal 3 4" xfId="25"/>
    <cellStyle name="Normal 3 5" xfId="30"/>
    <cellStyle name="Normal 7" xfId="6"/>
    <cellStyle name="Normal 9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2</xdr:row>
      <xdr:rowOff>57150</xdr:rowOff>
    </xdr:from>
    <xdr:to>
      <xdr:col>1</xdr:col>
      <xdr:colOff>522605</xdr:colOff>
      <xdr:row>6</xdr:row>
      <xdr:rowOff>104775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8150"/>
          <a:ext cx="798830" cy="8191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590550</xdr:colOff>
      <xdr:row>2</xdr:row>
      <xdr:rowOff>57150</xdr:rowOff>
    </xdr:from>
    <xdr:to>
      <xdr:col>10</xdr:col>
      <xdr:colOff>400050</xdr:colOff>
      <xdr:row>6</xdr:row>
      <xdr:rowOff>152400</xdr:rowOff>
    </xdr:to>
    <xdr:pic>
      <xdr:nvPicPr>
        <xdr:cNvPr id="3" name="Picture 2" descr="STEMA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467350" y="438150"/>
          <a:ext cx="1028700" cy="866775"/>
        </a:xfrm>
        <a:prstGeom prst="rect">
          <a:avLst/>
        </a:prstGeom>
        <a:noFill/>
        <a:ln w="9525" algn="in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>
      <selection activeCell="E11" sqref="E11"/>
    </sheetView>
  </sheetViews>
  <sheetFormatPr defaultRowHeight="14.4" x14ac:dyDescent="0.3"/>
  <sheetData>
    <row r="1" spans="1:1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x14ac:dyDescent="0.3">
      <c r="A2" s="8"/>
      <c r="B2" s="1"/>
      <c r="C2" s="1"/>
      <c r="D2" s="1"/>
      <c r="E2" s="1"/>
      <c r="F2" s="1"/>
      <c r="G2" s="1"/>
      <c r="H2" s="1"/>
      <c r="I2" s="1"/>
      <c r="J2" s="1"/>
      <c r="K2" s="9"/>
    </row>
    <row r="3" spans="1:11" x14ac:dyDescent="0.3">
      <c r="A3" s="8"/>
      <c r="B3" s="1"/>
      <c r="C3" s="1"/>
      <c r="D3" s="1"/>
      <c r="E3" s="1"/>
      <c r="F3" s="1"/>
      <c r="G3" s="1"/>
      <c r="H3" s="1"/>
      <c r="I3" s="1"/>
      <c r="J3" s="1"/>
      <c r="K3" s="9"/>
    </row>
    <row r="4" spans="1:11" ht="15.6" x14ac:dyDescent="0.3">
      <c r="A4" s="8"/>
      <c r="B4" s="1"/>
      <c r="C4" s="121" t="s">
        <v>8</v>
      </c>
      <c r="D4" s="121"/>
      <c r="E4" s="121"/>
      <c r="F4" s="121"/>
      <c r="G4" s="121"/>
      <c r="H4" s="121"/>
      <c r="I4" s="121"/>
      <c r="J4" s="1"/>
      <c r="K4" s="9"/>
    </row>
    <row r="5" spans="1:11" x14ac:dyDescent="0.3">
      <c r="A5" s="8"/>
      <c r="B5" s="1"/>
      <c r="C5" s="122" t="s">
        <v>9</v>
      </c>
      <c r="D5" s="122"/>
      <c r="E5" s="122"/>
      <c r="F5" s="122"/>
      <c r="G5" s="122"/>
      <c r="H5" s="122"/>
      <c r="I5" s="122"/>
      <c r="J5" s="1"/>
      <c r="K5" s="9"/>
    </row>
    <row r="6" spans="1:11" x14ac:dyDescent="0.3">
      <c r="A6" s="8"/>
      <c r="B6" s="1"/>
      <c r="C6" s="122" t="s">
        <v>10</v>
      </c>
      <c r="D6" s="122"/>
      <c r="E6" s="122"/>
      <c r="F6" s="122"/>
      <c r="G6" s="122"/>
      <c r="H6" s="122"/>
      <c r="I6" s="122"/>
      <c r="J6" s="1"/>
      <c r="K6" s="9"/>
    </row>
    <row r="7" spans="1:11" x14ac:dyDescent="0.3">
      <c r="A7" s="8"/>
      <c r="B7" s="1"/>
      <c r="C7" s="1"/>
      <c r="D7" s="1"/>
      <c r="E7" s="1"/>
      <c r="F7" s="1"/>
      <c r="G7" s="1"/>
      <c r="H7" s="1"/>
      <c r="I7" s="1"/>
      <c r="J7" s="1"/>
      <c r="K7" s="9"/>
    </row>
    <row r="8" spans="1:11" x14ac:dyDescent="0.3">
      <c r="A8" s="8"/>
      <c r="B8" s="1"/>
      <c r="C8" s="1"/>
      <c r="D8" s="1"/>
      <c r="E8" s="1"/>
      <c r="F8" s="1"/>
      <c r="G8" s="1"/>
      <c r="H8" s="1"/>
      <c r="I8" s="1"/>
      <c r="J8" s="1"/>
      <c r="K8" s="9"/>
    </row>
    <row r="9" spans="1:11" x14ac:dyDescent="0.3">
      <c r="A9" s="10"/>
      <c r="B9" s="14" t="s">
        <v>260</v>
      </c>
      <c r="C9" s="2"/>
      <c r="D9" s="1"/>
      <c r="E9" s="1"/>
      <c r="F9" s="1"/>
      <c r="G9" s="1"/>
      <c r="H9" s="1"/>
      <c r="I9" s="1"/>
      <c r="J9" s="1"/>
      <c r="K9" s="9"/>
    </row>
    <row r="10" spans="1:11" x14ac:dyDescent="0.3">
      <c r="A10" s="10"/>
      <c r="B10" s="3"/>
      <c r="C10" s="2"/>
      <c r="D10" s="1"/>
      <c r="E10" s="1"/>
      <c r="F10" s="1"/>
      <c r="G10" s="1"/>
      <c r="H10" s="1"/>
      <c r="I10" s="1"/>
      <c r="J10" s="1"/>
      <c r="K10" s="9"/>
    </row>
    <row r="11" spans="1:11" x14ac:dyDescent="0.3">
      <c r="A11" s="10"/>
      <c r="B11" s="3"/>
      <c r="C11" s="2"/>
      <c r="D11" s="1"/>
      <c r="E11" s="1"/>
      <c r="F11" s="1"/>
      <c r="G11" s="1"/>
      <c r="H11" s="1"/>
      <c r="I11" s="1"/>
      <c r="J11" s="1"/>
      <c r="K11" s="9"/>
    </row>
    <row r="12" spans="1:11" x14ac:dyDescent="0.3">
      <c r="A12" s="10"/>
      <c r="B12" s="3"/>
      <c r="C12" s="2"/>
      <c r="D12" s="1"/>
      <c r="E12" s="1"/>
      <c r="F12" s="1"/>
      <c r="G12" s="1"/>
      <c r="H12" s="1"/>
      <c r="I12" s="1"/>
      <c r="J12" s="1"/>
      <c r="K12" s="9"/>
    </row>
    <row r="13" spans="1:11" ht="24" customHeight="1" x14ac:dyDescent="0.3">
      <c r="A13" s="8"/>
      <c r="B13" s="1"/>
      <c r="C13" s="1"/>
      <c r="D13" s="1"/>
      <c r="E13" s="1"/>
      <c r="F13" s="1"/>
      <c r="G13" s="1"/>
      <c r="H13" s="1"/>
      <c r="I13" s="1"/>
      <c r="J13" s="1"/>
      <c r="K13" s="9"/>
    </row>
    <row r="14" spans="1:11" ht="17.25" customHeight="1" x14ac:dyDescent="0.3">
      <c r="A14" s="8"/>
      <c r="B14" s="1"/>
      <c r="C14" s="1"/>
      <c r="D14" s="1"/>
      <c r="E14" s="1"/>
      <c r="F14" s="1"/>
      <c r="G14" s="1"/>
      <c r="H14" s="1"/>
      <c r="I14" s="1"/>
      <c r="J14" s="1"/>
      <c r="K14" s="9"/>
    </row>
    <row r="15" spans="1:11" ht="23.25" customHeight="1" x14ac:dyDescent="0.4">
      <c r="A15" s="8"/>
      <c r="B15" s="123" t="s">
        <v>11</v>
      </c>
      <c r="C15" s="123"/>
      <c r="D15" s="123"/>
      <c r="E15" s="123"/>
      <c r="F15" s="123"/>
      <c r="G15" s="123"/>
      <c r="H15" s="123"/>
      <c r="I15" s="123"/>
      <c r="J15" s="1"/>
      <c r="K15" s="9"/>
    </row>
    <row r="16" spans="1:11" x14ac:dyDescent="0.3">
      <c r="A16" s="8"/>
      <c r="B16" s="1"/>
      <c r="C16" s="1"/>
      <c r="D16" s="1"/>
      <c r="E16" s="1"/>
      <c r="F16" s="1"/>
      <c r="G16" s="1"/>
      <c r="H16" s="1"/>
      <c r="I16" s="1"/>
      <c r="J16" s="1"/>
      <c r="K16" s="9"/>
    </row>
    <row r="17" spans="1:11" x14ac:dyDescent="0.3">
      <c r="A17" s="8"/>
      <c r="B17" s="1"/>
      <c r="C17" s="1"/>
      <c r="D17" s="1"/>
      <c r="E17" s="1"/>
      <c r="F17" s="1"/>
      <c r="G17" s="1"/>
      <c r="H17" s="1"/>
      <c r="I17" s="1"/>
      <c r="J17" s="1"/>
      <c r="K17" s="9"/>
    </row>
    <row r="18" spans="1:11" hidden="1" x14ac:dyDescent="0.3">
      <c r="A18" s="8"/>
      <c r="B18" s="1"/>
      <c r="C18" s="1"/>
      <c r="D18" s="1"/>
      <c r="E18" s="1"/>
      <c r="F18" s="1"/>
      <c r="G18" s="1"/>
      <c r="H18" s="1"/>
      <c r="I18" s="1"/>
      <c r="J18" s="1"/>
      <c r="K18" s="9"/>
    </row>
    <row r="19" spans="1:11" x14ac:dyDescent="0.3">
      <c r="A19" s="8"/>
      <c r="B19" s="1"/>
      <c r="C19" s="1"/>
      <c r="D19" s="1"/>
      <c r="E19" s="1"/>
      <c r="F19" s="1"/>
      <c r="G19" s="1"/>
      <c r="H19" s="1"/>
      <c r="I19" s="1"/>
      <c r="J19" s="1"/>
      <c r="K19" s="9"/>
    </row>
    <row r="20" spans="1:11" ht="1.5" customHeight="1" x14ac:dyDescent="0.3">
      <c r="A20" s="8"/>
      <c r="B20" s="1"/>
      <c r="C20" s="1"/>
      <c r="D20" s="1"/>
      <c r="E20" s="1"/>
      <c r="F20" s="1"/>
      <c r="G20" s="1"/>
      <c r="H20" s="1"/>
      <c r="I20" s="1"/>
      <c r="J20" s="1"/>
      <c r="K20" s="9"/>
    </row>
    <row r="21" spans="1:11" x14ac:dyDescent="0.3">
      <c r="A21" s="8"/>
      <c r="B21" s="1"/>
      <c r="C21" s="1"/>
      <c r="D21" s="1"/>
      <c r="E21" s="1"/>
      <c r="F21" s="1"/>
      <c r="G21" s="1"/>
      <c r="H21" s="1"/>
      <c r="I21" s="1"/>
      <c r="J21" s="1"/>
      <c r="K21" s="9"/>
    </row>
    <row r="22" spans="1:11" x14ac:dyDescent="0.3">
      <c r="A22" s="8"/>
      <c r="B22" s="1"/>
      <c r="C22" s="1"/>
      <c r="D22" s="1"/>
      <c r="E22" s="1"/>
      <c r="F22" s="1"/>
      <c r="G22" s="1"/>
      <c r="H22" s="1"/>
      <c r="I22" s="1"/>
      <c r="J22" s="1"/>
      <c r="K22" s="9"/>
    </row>
    <row r="23" spans="1:11" x14ac:dyDescent="0.3">
      <c r="A23" s="8"/>
      <c r="B23" s="1"/>
      <c r="C23" s="1"/>
      <c r="D23" s="1"/>
      <c r="E23" s="1"/>
      <c r="F23" s="1"/>
      <c r="G23" s="1"/>
      <c r="H23" s="1"/>
      <c r="I23" s="1"/>
      <c r="J23" s="1"/>
      <c r="K23" s="9"/>
    </row>
    <row r="24" spans="1:11" ht="19.5" customHeight="1" x14ac:dyDescent="0.3">
      <c r="A24" s="8"/>
      <c r="B24" s="1"/>
      <c r="C24" s="1"/>
      <c r="D24" s="1"/>
      <c r="E24" s="1"/>
      <c r="F24" s="1"/>
      <c r="G24" s="1"/>
      <c r="H24" s="1"/>
      <c r="I24" s="1"/>
      <c r="J24" s="1"/>
      <c r="K24" s="9"/>
    </row>
    <row r="25" spans="1:11" ht="24.75" customHeight="1" x14ac:dyDescent="0.3">
      <c r="A25" s="124" t="s">
        <v>168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6"/>
    </row>
    <row r="26" spans="1:11" x14ac:dyDescent="0.3">
      <c r="A26" s="124"/>
      <c r="B26" s="125"/>
      <c r="C26" s="125"/>
      <c r="D26" s="125"/>
      <c r="E26" s="125"/>
      <c r="F26" s="125"/>
      <c r="G26" s="125"/>
      <c r="H26" s="125"/>
      <c r="I26" s="125"/>
      <c r="J26" s="125"/>
      <c r="K26" s="126"/>
    </row>
    <row r="27" spans="1:11" x14ac:dyDescent="0.3">
      <c r="A27" s="124"/>
      <c r="B27" s="125"/>
      <c r="C27" s="125"/>
      <c r="D27" s="125"/>
      <c r="E27" s="125"/>
      <c r="F27" s="125"/>
      <c r="G27" s="125"/>
      <c r="H27" s="125"/>
      <c r="I27" s="125"/>
      <c r="J27" s="125"/>
      <c r="K27" s="126"/>
    </row>
    <row r="28" spans="1:11" x14ac:dyDescent="0.3">
      <c r="A28" s="8"/>
      <c r="B28" s="1"/>
      <c r="C28" s="1"/>
      <c r="D28" s="1"/>
      <c r="E28" s="1"/>
      <c r="F28" s="1"/>
      <c r="G28" s="1"/>
      <c r="H28" s="1"/>
      <c r="I28" s="1"/>
      <c r="J28" s="1"/>
      <c r="K28" s="9"/>
    </row>
    <row r="29" spans="1:11" x14ac:dyDescent="0.3">
      <c r="A29" s="8"/>
      <c r="B29" s="1"/>
      <c r="C29" s="1"/>
      <c r="D29" s="1"/>
      <c r="E29" s="1"/>
      <c r="F29" s="1"/>
      <c r="G29" s="1"/>
      <c r="H29" s="1"/>
      <c r="I29" s="1"/>
      <c r="J29" s="1"/>
      <c r="K29" s="9"/>
    </row>
    <row r="30" spans="1:11" x14ac:dyDescent="0.3">
      <c r="A30" s="8"/>
      <c r="B30" s="1"/>
      <c r="C30" s="1"/>
      <c r="D30" s="1"/>
      <c r="E30" s="1"/>
      <c r="F30" s="1"/>
      <c r="G30" s="1"/>
      <c r="H30" s="1"/>
      <c r="I30" s="1"/>
      <c r="J30" s="1"/>
      <c r="K30" s="9"/>
    </row>
    <row r="31" spans="1:11" x14ac:dyDescent="0.3">
      <c r="A31" s="8"/>
      <c r="B31" s="1"/>
      <c r="C31" s="1"/>
      <c r="D31" s="1"/>
      <c r="E31" s="1"/>
      <c r="F31" s="1"/>
      <c r="G31" s="1"/>
      <c r="H31" s="1"/>
      <c r="I31" s="1"/>
      <c r="J31" s="1"/>
      <c r="K31" s="9"/>
    </row>
    <row r="32" spans="1:11" x14ac:dyDescent="0.3">
      <c r="A32" s="8"/>
      <c r="B32" s="1"/>
      <c r="C32" s="1"/>
      <c r="D32" s="1"/>
      <c r="E32" s="1"/>
      <c r="F32" s="1"/>
      <c r="G32" s="1"/>
      <c r="H32" s="1"/>
      <c r="I32" s="1"/>
      <c r="J32" s="1"/>
      <c r="K32" s="9"/>
    </row>
    <row r="33" spans="1:11" x14ac:dyDescent="0.3">
      <c r="A33" s="8"/>
      <c r="B33" s="1"/>
      <c r="C33" s="1"/>
      <c r="D33" s="1"/>
      <c r="E33" s="1"/>
      <c r="F33" s="1"/>
      <c r="G33" s="1"/>
      <c r="H33" s="1"/>
      <c r="I33" s="1"/>
      <c r="J33" s="1"/>
      <c r="K33" s="9"/>
    </row>
    <row r="34" spans="1:11" x14ac:dyDescent="0.3">
      <c r="A34" s="8"/>
      <c r="B34" s="1"/>
      <c r="C34" s="1"/>
      <c r="D34" s="1"/>
      <c r="E34" s="1"/>
      <c r="F34" s="1"/>
      <c r="G34" s="1"/>
      <c r="H34" s="1"/>
      <c r="I34" s="1"/>
      <c r="J34" s="1"/>
      <c r="K34" s="9"/>
    </row>
    <row r="35" spans="1:11" ht="13.5" customHeight="1" x14ac:dyDescent="0.3">
      <c r="A35" s="8"/>
      <c r="B35" s="1"/>
      <c r="C35" s="1"/>
      <c r="D35" s="1"/>
      <c r="E35" s="1"/>
      <c r="F35" s="1"/>
      <c r="G35" s="1"/>
      <c r="H35" s="1"/>
      <c r="I35" s="1"/>
      <c r="J35" s="1"/>
      <c r="K35" s="9"/>
    </row>
    <row r="36" spans="1:11" hidden="1" x14ac:dyDescent="0.3">
      <c r="A36" s="8"/>
      <c r="B36" s="1"/>
      <c r="C36" s="1"/>
      <c r="D36" s="1"/>
      <c r="E36" s="1"/>
      <c r="F36" s="1"/>
      <c r="G36" s="1"/>
      <c r="H36" s="1"/>
      <c r="I36" s="1"/>
      <c r="J36" s="1"/>
      <c r="K36" s="9"/>
    </row>
    <row r="37" spans="1:11" hidden="1" x14ac:dyDescent="0.3">
      <c r="A37" s="8"/>
      <c r="B37" s="1"/>
      <c r="C37" s="1"/>
      <c r="D37" s="1"/>
      <c r="E37" s="1"/>
      <c r="F37" s="1"/>
      <c r="G37" s="1"/>
      <c r="H37" s="1"/>
      <c r="I37" s="1"/>
      <c r="J37" s="1"/>
      <c r="K37" s="9"/>
    </row>
    <row r="38" spans="1:11" ht="7.5" hidden="1" customHeight="1" x14ac:dyDescent="0.3">
      <c r="A38" s="8"/>
      <c r="B38" s="1"/>
      <c r="C38" s="1"/>
      <c r="D38" s="1"/>
      <c r="E38" s="1"/>
      <c r="F38" s="1"/>
      <c r="G38" s="1"/>
      <c r="H38" s="1"/>
      <c r="I38" s="1"/>
      <c r="J38" s="1"/>
      <c r="K38" s="9"/>
    </row>
    <row r="39" spans="1:11" hidden="1" x14ac:dyDescent="0.3">
      <c r="A39" s="8"/>
      <c r="B39" s="1"/>
      <c r="C39" s="1"/>
      <c r="D39" s="1"/>
      <c r="E39" s="1"/>
      <c r="F39" s="1"/>
      <c r="G39" s="1"/>
      <c r="H39" s="1"/>
      <c r="I39" s="1"/>
      <c r="J39" s="1"/>
      <c r="K39" s="9"/>
    </row>
    <row r="40" spans="1:11" hidden="1" x14ac:dyDescent="0.3">
      <c r="A40" s="8"/>
      <c r="B40" s="1"/>
      <c r="C40" s="1"/>
      <c r="D40" s="1"/>
      <c r="E40" s="1"/>
      <c r="F40" s="1"/>
      <c r="G40" s="1"/>
      <c r="H40" s="1"/>
      <c r="I40" s="1"/>
      <c r="J40" s="1"/>
      <c r="K40" s="9"/>
    </row>
    <row r="41" spans="1:11" hidden="1" x14ac:dyDescent="0.3">
      <c r="A41" s="8"/>
      <c r="B41" s="1"/>
      <c r="C41" s="1"/>
      <c r="D41" s="1"/>
      <c r="E41" s="1"/>
      <c r="F41" s="1"/>
      <c r="G41" s="1"/>
      <c r="H41" s="1"/>
      <c r="I41" s="1"/>
      <c r="J41" s="1"/>
      <c r="K41" s="9"/>
    </row>
    <row r="42" spans="1:11" hidden="1" x14ac:dyDescent="0.3">
      <c r="A42" s="8"/>
      <c r="B42" s="1"/>
      <c r="C42" s="1"/>
      <c r="D42" s="1"/>
      <c r="E42" s="1"/>
      <c r="F42" s="1"/>
      <c r="G42" s="1"/>
      <c r="H42" s="1"/>
      <c r="I42" s="1"/>
      <c r="J42" s="1"/>
      <c r="K42" s="9"/>
    </row>
    <row r="43" spans="1:11" x14ac:dyDescent="0.3">
      <c r="A43" s="8"/>
      <c r="B43" s="1"/>
      <c r="C43" s="1"/>
      <c r="D43" s="1"/>
      <c r="E43" s="1"/>
      <c r="F43" s="1"/>
      <c r="G43" s="1"/>
      <c r="H43" s="1"/>
      <c r="I43" s="1"/>
      <c r="J43" s="1"/>
      <c r="K43" s="9"/>
    </row>
    <row r="44" spans="1:11" x14ac:dyDescent="0.3">
      <c r="A44" s="8"/>
      <c r="B44" s="1"/>
      <c r="C44" s="4"/>
      <c r="D44" s="1"/>
      <c r="E44" s="1"/>
      <c r="F44" s="1"/>
      <c r="G44" s="1"/>
      <c r="H44" s="1"/>
      <c r="I44" s="1"/>
      <c r="J44" s="1"/>
      <c r="K44" s="9"/>
    </row>
    <row r="45" spans="1:11" x14ac:dyDescent="0.3">
      <c r="A45" s="8"/>
      <c r="B45" s="1"/>
      <c r="C45" s="1"/>
      <c r="D45" s="1"/>
      <c r="E45" s="1"/>
      <c r="F45" s="1"/>
      <c r="G45" s="1"/>
      <c r="H45" s="1"/>
      <c r="I45" s="1"/>
      <c r="J45" s="1"/>
      <c r="K45" s="9"/>
    </row>
    <row r="46" spans="1:11" x14ac:dyDescent="0.3">
      <c r="A46" s="8"/>
      <c r="B46" s="1"/>
      <c r="C46" s="1"/>
      <c r="D46" s="1"/>
      <c r="E46" s="1"/>
      <c r="F46" s="1"/>
      <c r="G46" s="1"/>
      <c r="H46" s="1"/>
      <c r="I46" s="1"/>
      <c r="J46" s="1"/>
      <c r="K46" s="9"/>
    </row>
    <row r="47" spans="1:11" x14ac:dyDescent="0.3">
      <c r="A47" s="8"/>
      <c r="B47" s="1"/>
      <c r="C47" s="1"/>
      <c r="D47" s="1"/>
      <c r="E47" s="1"/>
      <c r="F47" s="1"/>
      <c r="G47" s="1"/>
      <c r="H47" s="1"/>
      <c r="I47" s="1"/>
      <c r="J47" s="1"/>
      <c r="K47" s="9"/>
    </row>
    <row r="48" spans="1:11" x14ac:dyDescent="0.3">
      <c r="A48" s="8"/>
      <c r="B48" s="1"/>
      <c r="D48" s="15"/>
      <c r="E48" s="16" t="s">
        <v>169</v>
      </c>
      <c r="F48" s="1"/>
      <c r="G48" s="1"/>
      <c r="H48" s="1"/>
      <c r="I48" s="1"/>
      <c r="J48" s="1"/>
      <c r="K48" s="9"/>
    </row>
    <row r="49" spans="1:11" x14ac:dyDescent="0.3">
      <c r="A49" s="8"/>
      <c r="B49" s="1"/>
      <c r="C49" s="1"/>
      <c r="D49" s="1"/>
      <c r="E49" s="1"/>
      <c r="F49" s="1"/>
      <c r="G49" s="1"/>
      <c r="H49" s="1"/>
      <c r="I49" s="1"/>
      <c r="J49" s="1"/>
      <c r="K49" s="9"/>
    </row>
    <row r="50" spans="1:11" x14ac:dyDescent="0.3">
      <c r="A50" s="8"/>
      <c r="B50" s="1"/>
      <c r="C50" s="1"/>
      <c r="D50" s="1"/>
      <c r="E50" s="1"/>
      <c r="F50" s="1"/>
      <c r="G50" s="1"/>
      <c r="H50" s="1"/>
      <c r="I50" s="1"/>
      <c r="J50" s="1"/>
      <c r="K50" s="9"/>
    </row>
    <row r="51" spans="1:11" x14ac:dyDescent="0.3">
      <c r="A51" s="8"/>
      <c r="B51" s="1"/>
      <c r="C51" s="1"/>
      <c r="D51" s="1"/>
      <c r="E51" s="1"/>
      <c r="F51" s="1"/>
      <c r="G51" s="1"/>
      <c r="H51" s="1"/>
      <c r="I51" s="1"/>
      <c r="J51" s="1"/>
      <c r="K51" s="9"/>
    </row>
    <row r="52" spans="1:11" x14ac:dyDescent="0.3">
      <c r="A52" s="8"/>
      <c r="B52" s="1"/>
      <c r="C52" s="1"/>
      <c r="D52" s="1"/>
      <c r="E52" s="1"/>
      <c r="F52" s="1"/>
      <c r="G52" s="1"/>
      <c r="H52" s="1"/>
      <c r="I52" s="1"/>
      <c r="J52" s="1"/>
      <c r="K52" s="9"/>
    </row>
    <row r="53" spans="1:11" ht="15" thickBot="1" x14ac:dyDescent="0.3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</sheetData>
  <mergeCells count="5">
    <mergeCell ref="C4:I4"/>
    <mergeCell ref="C5:I5"/>
    <mergeCell ref="C6:I6"/>
    <mergeCell ref="B15:I15"/>
    <mergeCell ref="A25:K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workbookViewId="0">
      <selection activeCell="O7" sqref="O7"/>
    </sheetView>
  </sheetViews>
  <sheetFormatPr defaultRowHeight="14.4" x14ac:dyDescent="0.3"/>
  <cols>
    <col min="1" max="1" width="30.109375" customWidth="1"/>
    <col min="2" max="2" width="11.33203125" customWidth="1"/>
    <col min="3" max="3" width="7.33203125" customWidth="1"/>
    <col min="4" max="4" width="10.33203125" hidden="1" customWidth="1"/>
    <col min="5" max="5" width="11.5546875" customWidth="1"/>
    <col min="6" max="6" width="4.6640625" customWidth="1"/>
    <col min="7" max="7" width="13.6640625" customWidth="1"/>
    <col min="8" max="8" width="12.44140625" customWidth="1"/>
    <col min="9" max="9" width="12.5546875" customWidth="1"/>
    <col min="10" max="10" width="15.44140625" customWidth="1"/>
    <col min="11" max="11" width="12" customWidth="1"/>
    <col min="12" max="12" width="4.6640625" customWidth="1"/>
    <col min="13" max="14" width="4.109375" customWidth="1"/>
  </cols>
  <sheetData>
    <row r="1" spans="1:12" ht="14.4" customHeight="1" x14ac:dyDescent="0.3">
      <c r="C1" s="132" t="s">
        <v>170</v>
      </c>
      <c r="D1" s="132"/>
      <c r="E1" s="132"/>
      <c r="F1" s="132"/>
      <c r="G1" s="132"/>
      <c r="H1" s="132"/>
      <c r="I1" s="132"/>
      <c r="J1" s="132"/>
    </row>
    <row r="3" spans="1:12" ht="20.399999999999999" x14ac:dyDescent="0.3">
      <c r="A3" s="133" t="s">
        <v>13</v>
      </c>
      <c r="B3" s="133"/>
      <c r="C3" s="133"/>
      <c r="D3" s="133"/>
      <c r="E3" s="133" t="s">
        <v>130</v>
      </c>
      <c r="F3" s="133"/>
      <c r="G3" s="65" t="s">
        <v>131</v>
      </c>
      <c r="H3" s="65" t="s">
        <v>132</v>
      </c>
      <c r="I3" s="65" t="s">
        <v>133</v>
      </c>
      <c r="J3" s="65" t="s">
        <v>134</v>
      </c>
      <c r="K3" s="133" t="s">
        <v>135</v>
      </c>
      <c r="L3" s="133"/>
    </row>
    <row r="4" spans="1:12" ht="15" customHeight="1" x14ac:dyDescent="0.3">
      <c r="A4" s="133" t="s">
        <v>136</v>
      </c>
      <c r="B4" s="133"/>
      <c r="C4" s="133"/>
      <c r="D4" s="133"/>
      <c r="E4" s="133" t="s">
        <v>87</v>
      </c>
      <c r="F4" s="133"/>
      <c r="G4" s="65" t="s">
        <v>88</v>
      </c>
      <c r="H4" s="65" t="s">
        <v>137</v>
      </c>
      <c r="I4" s="65" t="s">
        <v>138</v>
      </c>
      <c r="J4" s="65" t="s">
        <v>139</v>
      </c>
      <c r="K4" s="133" t="s">
        <v>140</v>
      </c>
      <c r="L4" s="133"/>
    </row>
    <row r="5" spans="1:12" ht="15" customHeight="1" x14ac:dyDescent="0.3">
      <c r="A5" s="131" t="s">
        <v>141</v>
      </c>
      <c r="B5" s="131"/>
      <c r="C5" s="131"/>
      <c r="D5" s="131"/>
      <c r="E5" s="130">
        <v>3074901.87</v>
      </c>
      <c r="F5" s="130"/>
      <c r="G5" s="66">
        <v>2148731.9</v>
      </c>
      <c r="H5" s="66">
        <v>926169.97</v>
      </c>
      <c r="I5" s="66">
        <v>1380902.44</v>
      </c>
      <c r="J5" s="66">
        <v>40895.53</v>
      </c>
      <c r="K5" s="130">
        <v>1653103.9</v>
      </c>
      <c r="L5" s="130"/>
    </row>
    <row r="6" spans="1:12" ht="15" customHeight="1" x14ac:dyDescent="0.3">
      <c r="A6" s="131" t="s">
        <v>142</v>
      </c>
      <c r="B6" s="131"/>
      <c r="C6" s="131"/>
      <c r="D6" s="131"/>
      <c r="E6" s="130">
        <v>3074901.87</v>
      </c>
      <c r="F6" s="130"/>
      <c r="G6" s="66">
        <v>2148731.9</v>
      </c>
      <c r="H6" s="66">
        <v>926169.97</v>
      </c>
      <c r="I6" s="66">
        <v>1380902.44</v>
      </c>
      <c r="J6" s="66">
        <v>40895.53</v>
      </c>
      <c r="K6" s="130">
        <v>1653103.9</v>
      </c>
      <c r="L6" s="130"/>
    </row>
    <row r="7" spans="1:12" ht="15" customHeight="1" x14ac:dyDescent="0.3">
      <c r="A7" s="131" t="s">
        <v>143</v>
      </c>
      <c r="B7" s="131"/>
      <c r="C7" s="131"/>
      <c r="D7" s="131"/>
      <c r="E7" s="130">
        <v>143348.99</v>
      </c>
      <c r="F7" s="130"/>
      <c r="G7" s="66">
        <v>88258.19</v>
      </c>
      <c r="H7" s="66">
        <v>55090.8</v>
      </c>
      <c r="I7" s="66">
        <v>70743.88</v>
      </c>
      <c r="J7" s="66">
        <v>255.4</v>
      </c>
      <c r="K7" s="130">
        <v>72349.710000000006</v>
      </c>
      <c r="L7" s="130"/>
    </row>
    <row r="8" spans="1:12" ht="15" customHeight="1" x14ac:dyDescent="0.3">
      <c r="A8" s="127" t="s">
        <v>144</v>
      </c>
      <c r="B8" s="127"/>
      <c r="C8" s="127"/>
      <c r="D8" s="127"/>
      <c r="E8" s="128">
        <v>109348.99</v>
      </c>
      <c r="F8" s="128"/>
      <c r="G8" s="67">
        <v>54258.19</v>
      </c>
      <c r="H8" s="67">
        <v>55090.8</v>
      </c>
      <c r="I8" s="67">
        <v>54258.19</v>
      </c>
      <c r="J8" s="67">
        <v>0</v>
      </c>
      <c r="K8" s="128">
        <v>55090.8</v>
      </c>
      <c r="L8" s="128"/>
    </row>
    <row r="9" spans="1:12" ht="15" customHeight="1" x14ac:dyDescent="0.3">
      <c r="A9" s="127" t="s">
        <v>145</v>
      </c>
      <c r="B9" s="127"/>
      <c r="C9" s="127"/>
      <c r="D9" s="127"/>
      <c r="E9" s="128">
        <v>34000</v>
      </c>
      <c r="F9" s="128"/>
      <c r="G9" s="67">
        <v>34000</v>
      </c>
      <c r="H9" s="67">
        <v>0</v>
      </c>
      <c r="I9" s="67">
        <v>16485.689999999999</v>
      </c>
      <c r="J9" s="67">
        <v>255.4</v>
      </c>
      <c r="K9" s="128">
        <v>17258.91</v>
      </c>
      <c r="L9" s="128"/>
    </row>
    <row r="10" spans="1:12" ht="15" customHeight="1" x14ac:dyDescent="0.3">
      <c r="A10" s="131" t="s">
        <v>146</v>
      </c>
      <c r="B10" s="131"/>
      <c r="C10" s="131"/>
      <c r="D10" s="131"/>
      <c r="E10" s="130">
        <v>228083</v>
      </c>
      <c r="F10" s="130"/>
      <c r="G10" s="66">
        <v>185305.39</v>
      </c>
      <c r="H10" s="66">
        <v>42777.61</v>
      </c>
      <c r="I10" s="66">
        <v>100741.64</v>
      </c>
      <c r="J10" s="66">
        <v>18154.830000000002</v>
      </c>
      <c r="K10" s="130">
        <v>109186.53</v>
      </c>
      <c r="L10" s="130"/>
    </row>
    <row r="11" spans="1:12" ht="15" customHeight="1" x14ac:dyDescent="0.3">
      <c r="A11" s="127" t="s">
        <v>144</v>
      </c>
      <c r="B11" s="127"/>
      <c r="C11" s="127"/>
      <c r="D11" s="127"/>
      <c r="E11" s="128">
        <v>92083</v>
      </c>
      <c r="F11" s="128"/>
      <c r="G11" s="67">
        <v>49305.39</v>
      </c>
      <c r="H11" s="67">
        <v>42777.61</v>
      </c>
      <c r="I11" s="67">
        <v>48832.84</v>
      </c>
      <c r="J11" s="67">
        <v>0</v>
      </c>
      <c r="K11" s="128">
        <v>43250.16</v>
      </c>
      <c r="L11" s="128"/>
    </row>
    <row r="12" spans="1:12" ht="15" customHeight="1" x14ac:dyDescent="0.3">
      <c r="A12" s="127" t="s">
        <v>145</v>
      </c>
      <c r="B12" s="127"/>
      <c r="C12" s="127"/>
      <c r="D12" s="127"/>
      <c r="E12" s="128">
        <v>80000</v>
      </c>
      <c r="F12" s="128"/>
      <c r="G12" s="67">
        <v>80000</v>
      </c>
      <c r="H12" s="67">
        <v>0</v>
      </c>
      <c r="I12" s="67">
        <v>31733.82</v>
      </c>
      <c r="J12" s="67">
        <v>17585.95</v>
      </c>
      <c r="K12" s="128">
        <v>30680.23</v>
      </c>
      <c r="L12" s="128"/>
    </row>
    <row r="13" spans="1:12" ht="15" customHeight="1" x14ac:dyDescent="0.3">
      <c r="A13" s="127" t="s">
        <v>147</v>
      </c>
      <c r="B13" s="127"/>
      <c r="C13" s="127"/>
      <c r="D13" s="127"/>
      <c r="E13" s="128">
        <v>48000</v>
      </c>
      <c r="F13" s="128"/>
      <c r="G13" s="67">
        <v>48000</v>
      </c>
      <c r="H13" s="67">
        <v>0</v>
      </c>
      <c r="I13" s="67">
        <v>20174.98</v>
      </c>
      <c r="J13" s="67">
        <v>568.88</v>
      </c>
      <c r="K13" s="128">
        <v>27256.14</v>
      </c>
      <c r="L13" s="128"/>
    </row>
    <row r="14" spans="1:12" ht="18.75" customHeight="1" x14ac:dyDescent="0.3">
      <c r="A14" s="127" t="s">
        <v>151</v>
      </c>
      <c r="B14" s="127"/>
      <c r="C14" s="127"/>
      <c r="D14" s="127"/>
      <c r="E14" s="128">
        <v>8000</v>
      </c>
      <c r="F14" s="128"/>
      <c r="G14" s="67">
        <v>8000</v>
      </c>
      <c r="H14" s="67">
        <v>0</v>
      </c>
      <c r="I14" s="67">
        <v>0</v>
      </c>
      <c r="J14" s="67">
        <v>0</v>
      </c>
      <c r="K14" s="128">
        <v>8000</v>
      </c>
      <c r="L14" s="128"/>
    </row>
    <row r="15" spans="1:12" ht="15" customHeight="1" x14ac:dyDescent="0.3">
      <c r="A15" s="131" t="s">
        <v>148</v>
      </c>
      <c r="B15" s="131"/>
      <c r="C15" s="131"/>
      <c r="D15" s="131"/>
      <c r="E15" s="130">
        <v>121570.99</v>
      </c>
      <c r="F15" s="130"/>
      <c r="G15" s="66">
        <v>79802.37</v>
      </c>
      <c r="H15" s="66">
        <v>41768.620000000003</v>
      </c>
      <c r="I15" s="66">
        <v>65909.3</v>
      </c>
      <c r="J15" s="66">
        <v>6027.1</v>
      </c>
      <c r="K15" s="130">
        <v>49634.59</v>
      </c>
      <c r="L15" s="130"/>
    </row>
    <row r="16" spans="1:12" ht="15" customHeight="1" x14ac:dyDescent="0.3">
      <c r="A16" s="127" t="s">
        <v>144</v>
      </c>
      <c r="B16" s="127"/>
      <c r="C16" s="127"/>
      <c r="D16" s="127"/>
      <c r="E16" s="128">
        <v>106570.99</v>
      </c>
      <c r="F16" s="128"/>
      <c r="G16" s="67">
        <v>64802.37</v>
      </c>
      <c r="H16" s="67">
        <v>41768.620000000003</v>
      </c>
      <c r="I16" s="67">
        <v>64342.2</v>
      </c>
      <c r="J16" s="67">
        <v>0</v>
      </c>
      <c r="K16" s="128">
        <v>42228.79</v>
      </c>
      <c r="L16" s="128"/>
    </row>
    <row r="17" spans="1:12" ht="15" customHeight="1" x14ac:dyDescent="0.3">
      <c r="A17" s="127" t="s">
        <v>145</v>
      </c>
      <c r="B17" s="127"/>
      <c r="C17" s="127"/>
      <c r="D17" s="127"/>
      <c r="E17" s="128">
        <v>15000</v>
      </c>
      <c r="F17" s="128"/>
      <c r="G17" s="67">
        <v>15000</v>
      </c>
      <c r="H17" s="67">
        <v>0</v>
      </c>
      <c r="I17" s="67">
        <v>1567.1</v>
      </c>
      <c r="J17" s="67">
        <v>6027.1</v>
      </c>
      <c r="K17" s="128">
        <v>7405.8</v>
      </c>
      <c r="L17" s="128"/>
    </row>
    <row r="18" spans="1:12" ht="15" customHeight="1" x14ac:dyDescent="0.3">
      <c r="A18" s="131" t="s">
        <v>149</v>
      </c>
      <c r="B18" s="131"/>
      <c r="C18" s="131"/>
      <c r="D18" s="131"/>
      <c r="E18" s="130">
        <v>65144.99</v>
      </c>
      <c r="F18" s="130"/>
      <c r="G18" s="66">
        <v>35716.1</v>
      </c>
      <c r="H18" s="66">
        <v>29428.89</v>
      </c>
      <c r="I18" s="66">
        <v>35203.040000000001</v>
      </c>
      <c r="J18" s="66">
        <v>52.41</v>
      </c>
      <c r="K18" s="130">
        <v>29889.54</v>
      </c>
      <c r="L18" s="130"/>
    </row>
    <row r="19" spans="1:12" ht="15" customHeight="1" x14ac:dyDescent="0.3">
      <c r="A19" s="127" t="s">
        <v>144</v>
      </c>
      <c r="B19" s="127"/>
      <c r="C19" s="127"/>
      <c r="D19" s="127"/>
      <c r="E19" s="128">
        <v>62144.99</v>
      </c>
      <c r="F19" s="128"/>
      <c r="G19" s="67">
        <v>32716.1</v>
      </c>
      <c r="H19" s="67">
        <v>29428.89</v>
      </c>
      <c r="I19" s="67">
        <v>32716.1</v>
      </c>
      <c r="J19" s="67">
        <v>0</v>
      </c>
      <c r="K19" s="128">
        <v>29428.89</v>
      </c>
      <c r="L19" s="128"/>
    </row>
    <row r="20" spans="1:12" ht="19.5" customHeight="1" x14ac:dyDescent="0.3">
      <c r="A20" s="127" t="s">
        <v>145</v>
      </c>
      <c r="B20" s="127"/>
      <c r="C20" s="127"/>
      <c r="D20" s="127"/>
      <c r="E20" s="128">
        <v>3000</v>
      </c>
      <c r="F20" s="128"/>
      <c r="G20" s="67">
        <v>3000</v>
      </c>
      <c r="H20" s="67">
        <v>0</v>
      </c>
      <c r="I20" s="67">
        <v>2486.94</v>
      </c>
      <c r="J20" s="67">
        <v>52.41</v>
      </c>
      <c r="K20" s="128">
        <v>460.65</v>
      </c>
      <c r="L20" s="128"/>
    </row>
    <row r="21" spans="1:12" ht="15" customHeight="1" x14ac:dyDescent="0.3">
      <c r="A21" s="131" t="s">
        <v>150</v>
      </c>
      <c r="B21" s="131"/>
      <c r="C21" s="131"/>
      <c r="D21" s="131"/>
      <c r="E21" s="130">
        <v>239773</v>
      </c>
      <c r="F21" s="130"/>
      <c r="G21" s="66">
        <v>199778.25</v>
      </c>
      <c r="H21" s="66">
        <v>39994.75</v>
      </c>
      <c r="I21" s="66">
        <v>103270.43</v>
      </c>
      <c r="J21" s="66">
        <v>490.04</v>
      </c>
      <c r="K21" s="130">
        <v>136012.53</v>
      </c>
      <c r="L21" s="130"/>
    </row>
    <row r="22" spans="1:12" ht="15" customHeight="1" x14ac:dyDescent="0.3">
      <c r="A22" s="127" t="s">
        <v>144</v>
      </c>
      <c r="B22" s="127"/>
      <c r="C22" s="127"/>
      <c r="D22" s="127"/>
      <c r="E22" s="128">
        <v>81773</v>
      </c>
      <c r="F22" s="128"/>
      <c r="G22" s="67">
        <v>41778.25</v>
      </c>
      <c r="H22" s="67">
        <v>39994.75</v>
      </c>
      <c r="I22" s="67">
        <v>41778.25</v>
      </c>
      <c r="J22" s="67">
        <v>0</v>
      </c>
      <c r="K22" s="128">
        <v>39994.75</v>
      </c>
      <c r="L22" s="128"/>
    </row>
    <row r="23" spans="1:12" ht="15" customHeight="1" x14ac:dyDescent="0.3">
      <c r="A23" s="127" t="s">
        <v>145</v>
      </c>
      <c r="B23" s="127"/>
      <c r="C23" s="127"/>
      <c r="D23" s="127"/>
      <c r="E23" s="128">
        <v>100000</v>
      </c>
      <c r="F23" s="128"/>
      <c r="G23" s="67">
        <v>100000</v>
      </c>
      <c r="H23" s="67">
        <v>0</v>
      </c>
      <c r="I23" s="67">
        <v>54133.58</v>
      </c>
      <c r="J23" s="67">
        <v>490.04</v>
      </c>
      <c r="K23" s="128">
        <v>45376.38</v>
      </c>
      <c r="L23" s="128"/>
    </row>
    <row r="24" spans="1:12" ht="18.75" customHeight="1" x14ac:dyDescent="0.3">
      <c r="A24" s="127" t="s">
        <v>151</v>
      </c>
      <c r="B24" s="127"/>
      <c r="C24" s="127"/>
      <c r="D24" s="127"/>
      <c r="E24" s="128">
        <v>58000</v>
      </c>
      <c r="F24" s="128"/>
      <c r="G24" s="67">
        <v>58000</v>
      </c>
      <c r="H24" s="67">
        <v>0</v>
      </c>
      <c r="I24" s="67">
        <v>7358.6</v>
      </c>
      <c r="J24" s="67">
        <v>0</v>
      </c>
      <c r="K24" s="128">
        <v>50641.4</v>
      </c>
      <c r="L24" s="128"/>
    </row>
    <row r="25" spans="1:12" ht="15" customHeight="1" x14ac:dyDescent="0.3">
      <c r="A25" s="131" t="s">
        <v>152</v>
      </c>
      <c r="B25" s="131"/>
      <c r="C25" s="131"/>
      <c r="D25" s="131"/>
      <c r="E25" s="130">
        <v>7733.99</v>
      </c>
      <c r="F25" s="130"/>
      <c r="G25" s="66">
        <v>2818.72</v>
      </c>
      <c r="H25" s="66">
        <v>4915.2700000000004</v>
      </c>
      <c r="I25" s="66">
        <v>600.14</v>
      </c>
      <c r="J25" s="66">
        <v>0</v>
      </c>
      <c r="K25" s="130">
        <v>7133.85</v>
      </c>
      <c r="L25" s="130"/>
    </row>
    <row r="26" spans="1:12" ht="15" customHeight="1" x14ac:dyDescent="0.3">
      <c r="A26" s="127" t="s">
        <v>144</v>
      </c>
      <c r="B26" s="127"/>
      <c r="C26" s="127"/>
      <c r="D26" s="127"/>
      <c r="E26" s="128">
        <v>7233.99</v>
      </c>
      <c r="F26" s="128"/>
      <c r="G26" s="67">
        <v>2318.7199999999998</v>
      </c>
      <c r="H26" s="67">
        <v>4915.2700000000004</v>
      </c>
      <c r="I26" s="67">
        <v>600.14</v>
      </c>
      <c r="J26" s="67">
        <v>0</v>
      </c>
      <c r="K26" s="128">
        <v>6633.85</v>
      </c>
      <c r="L26" s="128"/>
    </row>
    <row r="27" spans="1:12" ht="18" customHeight="1" x14ac:dyDescent="0.3">
      <c r="A27" s="127" t="s">
        <v>145</v>
      </c>
      <c r="B27" s="127"/>
      <c r="C27" s="127"/>
      <c r="D27" s="127"/>
      <c r="E27" s="128">
        <v>500</v>
      </c>
      <c r="F27" s="128"/>
      <c r="G27" s="67">
        <v>500</v>
      </c>
      <c r="H27" s="67">
        <v>0</v>
      </c>
      <c r="I27" s="67">
        <v>0</v>
      </c>
      <c r="J27" s="67">
        <v>0</v>
      </c>
      <c r="K27" s="128">
        <v>500</v>
      </c>
      <c r="L27" s="128"/>
    </row>
    <row r="28" spans="1:12" ht="15" customHeight="1" x14ac:dyDescent="0.3">
      <c r="A28" s="131" t="s">
        <v>153</v>
      </c>
      <c r="B28" s="131"/>
      <c r="C28" s="131"/>
      <c r="D28" s="131"/>
      <c r="E28" s="130">
        <v>36273.99</v>
      </c>
      <c r="F28" s="130"/>
      <c r="G28" s="66">
        <v>14866.41</v>
      </c>
      <c r="H28" s="66">
        <v>21407.58</v>
      </c>
      <c r="I28" s="66">
        <v>7577.61</v>
      </c>
      <c r="J28" s="66">
        <v>53</v>
      </c>
      <c r="K28" s="130">
        <v>28643.38</v>
      </c>
      <c r="L28" s="130"/>
    </row>
    <row r="29" spans="1:12" ht="15" customHeight="1" x14ac:dyDescent="0.3">
      <c r="A29" s="127" t="s">
        <v>144</v>
      </c>
      <c r="B29" s="127"/>
      <c r="C29" s="127"/>
      <c r="D29" s="127"/>
      <c r="E29" s="128">
        <v>34273.99</v>
      </c>
      <c r="F29" s="128"/>
      <c r="G29" s="67">
        <v>12866.41</v>
      </c>
      <c r="H29" s="67">
        <v>21407.58</v>
      </c>
      <c r="I29" s="67">
        <v>7509.61</v>
      </c>
      <c r="J29" s="67">
        <v>0</v>
      </c>
      <c r="K29" s="128">
        <v>26764.38</v>
      </c>
      <c r="L29" s="128"/>
    </row>
    <row r="30" spans="1:12" ht="21" customHeight="1" x14ac:dyDescent="0.3">
      <c r="A30" s="127" t="s">
        <v>145</v>
      </c>
      <c r="B30" s="127"/>
      <c r="C30" s="127"/>
      <c r="D30" s="127"/>
      <c r="E30" s="128">
        <v>2000</v>
      </c>
      <c r="F30" s="128"/>
      <c r="G30" s="67">
        <v>2000</v>
      </c>
      <c r="H30" s="67">
        <v>0</v>
      </c>
      <c r="I30" s="67">
        <v>68</v>
      </c>
      <c r="J30" s="67">
        <v>53</v>
      </c>
      <c r="K30" s="128">
        <v>1879</v>
      </c>
      <c r="L30" s="128"/>
    </row>
    <row r="31" spans="1:12" ht="15" customHeight="1" x14ac:dyDescent="0.3">
      <c r="A31" s="131" t="s">
        <v>184</v>
      </c>
      <c r="B31" s="131"/>
      <c r="C31" s="131"/>
      <c r="D31" s="131"/>
      <c r="E31" s="130">
        <v>36448.99</v>
      </c>
      <c r="F31" s="130"/>
      <c r="G31" s="66">
        <v>22939.88</v>
      </c>
      <c r="H31" s="66">
        <v>13509.11</v>
      </c>
      <c r="I31" s="66">
        <v>16604.88</v>
      </c>
      <c r="J31" s="66">
        <v>2299.9</v>
      </c>
      <c r="K31" s="130">
        <v>17544.21</v>
      </c>
      <c r="L31" s="130"/>
    </row>
    <row r="32" spans="1:12" ht="15" customHeight="1" x14ac:dyDescent="0.3">
      <c r="A32" s="127" t="s">
        <v>144</v>
      </c>
      <c r="B32" s="127"/>
      <c r="C32" s="127"/>
      <c r="D32" s="127"/>
      <c r="E32" s="128">
        <v>26948.99</v>
      </c>
      <c r="F32" s="128"/>
      <c r="G32" s="67">
        <v>13439.88</v>
      </c>
      <c r="H32" s="67">
        <v>13509.11</v>
      </c>
      <c r="I32" s="67">
        <v>13439.88</v>
      </c>
      <c r="J32" s="67">
        <v>0</v>
      </c>
      <c r="K32" s="128">
        <v>13509.11</v>
      </c>
      <c r="L32" s="128"/>
    </row>
    <row r="33" spans="1:12" ht="20.25" customHeight="1" x14ac:dyDescent="0.3">
      <c r="A33" s="127" t="s">
        <v>145</v>
      </c>
      <c r="B33" s="127"/>
      <c r="C33" s="127"/>
      <c r="D33" s="127"/>
      <c r="E33" s="128">
        <v>9500</v>
      </c>
      <c r="F33" s="128"/>
      <c r="G33" s="67">
        <v>9500</v>
      </c>
      <c r="H33" s="67">
        <v>0</v>
      </c>
      <c r="I33" s="67">
        <v>3165</v>
      </c>
      <c r="J33" s="67">
        <v>2299.9</v>
      </c>
      <c r="K33" s="128">
        <v>4035.1</v>
      </c>
      <c r="L33" s="128"/>
    </row>
    <row r="34" spans="1:12" ht="15" customHeight="1" x14ac:dyDescent="0.3">
      <c r="A34" s="131" t="s">
        <v>154</v>
      </c>
      <c r="B34" s="131"/>
      <c r="C34" s="131"/>
      <c r="D34" s="131"/>
      <c r="E34" s="130">
        <v>356771.99</v>
      </c>
      <c r="F34" s="130"/>
      <c r="G34" s="66">
        <v>326443.76</v>
      </c>
      <c r="H34" s="66">
        <v>30328.23</v>
      </c>
      <c r="I34" s="66">
        <v>38101.4</v>
      </c>
      <c r="J34" s="66">
        <v>0</v>
      </c>
      <c r="K34" s="130">
        <v>318670.59000000003</v>
      </c>
      <c r="L34" s="130"/>
    </row>
    <row r="35" spans="1:12" ht="15" customHeight="1" x14ac:dyDescent="0.3">
      <c r="A35" s="127" t="s">
        <v>144</v>
      </c>
      <c r="B35" s="127"/>
      <c r="C35" s="127"/>
      <c r="D35" s="127"/>
      <c r="E35" s="128">
        <v>70123.990000000005</v>
      </c>
      <c r="F35" s="128"/>
      <c r="G35" s="67">
        <v>39795.760000000002</v>
      </c>
      <c r="H35" s="67">
        <v>30328.23</v>
      </c>
      <c r="I35" s="67">
        <v>34851.599999999999</v>
      </c>
      <c r="J35" s="67">
        <v>0</v>
      </c>
      <c r="K35" s="128">
        <v>35272.39</v>
      </c>
      <c r="L35" s="128"/>
    </row>
    <row r="36" spans="1:12" ht="15" customHeight="1" x14ac:dyDescent="0.3">
      <c r="A36" s="127" t="s">
        <v>145</v>
      </c>
      <c r="B36" s="127"/>
      <c r="C36" s="127"/>
      <c r="D36" s="127"/>
      <c r="E36" s="128">
        <v>17000</v>
      </c>
      <c r="F36" s="128"/>
      <c r="G36" s="67">
        <v>17000</v>
      </c>
      <c r="H36" s="67">
        <v>0</v>
      </c>
      <c r="I36" s="67">
        <v>3249.8</v>
      </c>
      <c r="J36" s="67">
        <v>0</v>
      </c>
      <c r="K36" s="128">
        <v>13750.2</v>
      </c>
      <c r="L36" s="128"/>
    </row>
    <row r="37" spans="1:12" ht="15" customHeight="1" x14ac:dyDescent="0.3">
      <c r="A37" s="127" t="s">
        <v>151</v>
      </c>
      <c r="B37" s="127"/>
      <c r="C37" s="127"/>
      <c r="D37" s="127"/>
      <c r="E37" s="128">
        <v>269648</v>
      </c>
      <c r="F37" s="128"/>
      <c r="G37" s="67">
        <v>269648</v>
      </c>
      <c r="H37" s="67">
        <v>0</v>
      </c>
      <c r="I37" s="67">
        <v>0</v>
      </c>
      <c r="J37" s="67">
        <v>0</v>
      </c>
      <c r="K37" s="128">
        <v>269648</v>
      </c>
      <c r="L37" s="128"/>
    </row>
    <row r="38" spans="1:12" ht="15" customHeight="1" x14ac:dyDescent="0.3">
      <c r="A38" s="131" t="s">
        <v>155</v>
      </c>
      <c r="B38" s="131"/>
      <c r="C38" s="131"/>
      <c r="D38" s="131"/>
      <c r="E38" s="130">
        <v>21798</v>
      </c>
      <c r="F38" s="130"/>
      <c r="G38" s="66">
        <v>10325.77</v>
      </c>
      <c r="H38" s="66">
        <v>11472.23</v>
      </c>
      <c r="I38" s="66">
        <v>7492.28</v>
      </c>
      <c r="J38" s="66">
        <v>0</v>
      </c>
      <c r="K38" s="130">
        <v>14305.72</v>
      </c>
      <c r="L38" s="130"/>
    </row>
    <row r="39" spans="1:12" ht="15" customHeight="1" x14ac:dyDescent="0.3">
      <c r="A39" s="127" t="s">
        <v>144</v>
      </c>
      <c r="B39" s="127"/>
      <c r="C39" s="127"/>
      <c r="D39" s="127"/>
      <c r="E39" s="128">
        <v>21298</v>
      </c>
      <c r="F39" s="128"/>
      <c r="G39" s="67">
        <v>9825.77</v>
      </c>
      <c r="H39" s="67">
        <v>11472.23</v>
      </c>
      <c r="I39" s="67">
        <v>7492.28</v>
      </c>
      <c r="J39" s="67">
        <v>0</v>
      </c>
      <c r="K39" s="128">
        <v>13805.72</v>
      </c>
      <c r="L39" s="128"/>
    </row>
    <row r="40" spans="1:12" ht="21.75" customHeight="1" x14ac:dyDescent="0.3">
      <c r="A40" s="127" t="s">
        <v>145</v>
      </c>
      <c r="B40" s="127"/>
      <c r="C40" s="127"/>
      <c r="D40" s="127"/>
      <c r="E40" s="128">
        <v>500</v>
      </c>
      <c r="F40" s="128"/>
      <c r="G40" s="67">
        <v>500</v>
      </c>
      <c r="H40" s="67">
        <v>0</v>
      </c>
      <c r="I40" s="67">
        <v>0</v>
      </c>
      <c r="J40" s="67">
        <v>0</v>
      </c>
      <c r="K40" s="128">
        <v>500</v>
      </c>
      <c r="L40" s="128"/>
    </row>
    <row r="41" spans="1:12" ht="15" customHeight="1" x14ac:dyDescent="0.3">
      <c r="A41" s="131" t="s">
        <v>156</v>
      </c>
      <c r="B41" s="131"/>
      <c r="C41" s="131"/>
      <c r="D41" s="131"/>
      <c r="E41" s="130">
        <v>401338</v>
      </c>
      <c r="F41" s="130"/>
      <c r="G41" s="66">
        <v>247522.48</v>
      </c>
      <c r="H41" s="66">
        <v>153815.51999999999</v>
      </c>
      <c r="I41" s="66">
        <v>182742.84</v>
      </c>
      <c r="J41" s="66">
        <v>5907.2</v>
      </c>
      <c r="K41" s="130">
        <v>212687.96</v>
      </c>
      <c r="L41" s="130"/>
    </row>
    <row r="42" spans="1:12" ht="15" customHeight="1" x14ac:dyDescent="0.3">
      <c r="A42" s="127" t="s">
        <v>144</v>
      </c>
      <c r="B42" s="127"/>
      <c r="C42" s="127"/>
      <c r="D42" s="127"/>
      <c r="E42" s="128">
        <v>298225</v>
      </c>
      <c r="F42" s="128"/>
      <c r="G42" s="67">
        <v>144409.48000000001</v>
      </c>
      <c r="H42" s="67">
        <v>153815.51999999999</v>
      </c>
      <c r="I42" s="67">
        <v>136091.26</v>
      </c>
      <c r="J42" s="67">
        <v>0</v>
      </c>
      <c r="K42" s="128">
        <v>162133.74</v>
      </c>
      <c r="L42" s="128"/>
    </row>
    <row r="43" spans="1:12" ht="15" customHeight="1" x14ac:dyDescent="0.3">
      <c r="A43" s="127" t="s">
        <v>145</v>
      </c>
      <c r="B43" s="127"/>
      <c r="C43" s="127"/>
      <c r="D43" s="127"/>
      <c r="E43" s="128">
        <v>70000</v>
      </c>
      <c r="F43" s="128"/>
      <c r="G43" s="67">
        <v>70000</v>
      </c>
      <c r="H43" s="67">
        <v>0</v>
      </c>
      <c r="I43" s="67">
        <v>40264.14</v>
      </c>
      <c r="J43" s="67">
        <v>5907.2</v>
      </c>
      <c r="K43" s="128">
        <v>23828.66</v>
      </c>
      <c r="L43" s="128"/>
    </row>
    <row r="44" spans="1:12" ht="15" customHeight="1" x14ac:dyDescent="0.3">
      <c r="A44" s="127" t="s">
        <v>147</v>
      </c>
      <c r="B44" s="127"/>
      <c r="C44" s="127"/>
      <c r="D44" s="127"/>
      <c r="E44" s="128">
        <v>14500</v>
      </c>
      <c r="F44" s="128"/>
      <c r="G44" s="67">
        <v>14500</v>
      </c>
      <c r="H44" s="67">
        <v>0</v>
      </c>
      <c r="I44" s="67">
        <v>6387.44</v>
      </c>
      <c r="J44" s="67">
        <v>0</v>
      </c>
      <c r="K44" s="128">
        <v>8112.56</v>
      </c>
      <c r="L44" s="128"/>
    </row>
    <row r="45" spans="1:12" ht="15" customHeight="1" x14ac:dyDescent="0.3">
      <c r="A45" s="127" t="s">
        <v>151</v>
      </c>
      <c r="B45" s="127"/>
      <c r="C45" s="127"/>
      <c r="D45" s="127"/>
      <c r="E45" s="128">
        <v>18613</v>
      </c>
      <c r="F45" s="128"/>
      <c r="G45" s="67">
        <v>18613</v>
      </c>
      <c r="H45" s="67">
        <v>0</v>
      </c>
      <c r="I45" s="67">
        <v>0</v>
      </c>
      <c r="J45" s="67">
        <v>0</v>
      </c>
      <c r="K45" s="128">
        <v>18613</v>
      </c>
      <c r="L45" s="128"/>
    </row>
    <row r="46" spans="1:12" ht="15" customHeight="1" x14ac:dyDescent="0.3">
      <c r="A46" s="131" t="s">
        <v>157</v>
      </c>
      <c r="B46" s="131"/>
      <c r="C46" s="131"/>
      <c r="D46" s="131"/>
      <c r="E46" s="130">
        <v>27858.99</v>
      </c>
      <c r="F46" s="130"/>
      <c r="G46" s="66">
        <v>15822.83</v>
      </c>
      <c r="H46" s="66">
        <v>12036.16</v>
      </c>
      <c r="I46" s="66">
        <v>13012.76</v>
      </c>
      <c r="J46" s="66">
        <v>44.11</v>
      </c>
      <c r="K46" s="130">
        <v>14802.12</v>
      </c>
      <c r="L46" s="130"/>
    </row>
    <row r="47" spans="1:12" ht="15" customHeight="1" x14ac:dyDescent="0.3">
      <c r="A47" s="127" t="s">
        <v>144</v>
      </c>
      <c r="B47" s="127"/>
      <c r="C47" s="127"/>
      <c r="D47" s="127"/>
      <c r="E47" s="128">
        <v>24058.99</v>
      </c>
      <c r="F47" s="128"/>
      <c r="G47" s="67">
        <v>12022.83</v>
      </c>
      <c r="H47" s="67">
        <v>12036.16</v>
      </c>
      <c r="I47" s="67">
        <v>12022.83</v>
      </c>
      <c r="J47" s="67">
        <v>0</v>
      </c>
      <c r="K47" s="128">
        <v>12036.16</v>
      </c>
      <c r="L47" s="128"/>
    </row>
    <row r="48" spans="1:12" ht="15" customHeight="1" x14ac:dyDescent="0.3">
      <c r="A48" s="127" t="s">
        <v>145</v>
      </c>
      <c r="B48" s="127"/>
      <c r="C48" s="127"/>
      <c r="D48" s="127"/>
      <c r="E48" s="128">
        <v>2800</v>
      </c>
      <c r="F48" s="128"/>
      <c r="G48" s="67">
        <v>2800</v>
      </c>
      <c r="H48" s="67">
        <v>0</v>
      </c>
      <c r="I48" s="67">
        <v>749.96</v>
      </c>
      <c r="J48" s="67">
        <v>36.119999999999997</v>
      </c>
      <c r="K48" s="128">
        <v>2013.92</v>
      </c>
      <c r="L48" s="128"/>
    </row>
    <row r="49" spans="1:12" ht="15" customHeight="1" x14ac:dyDescent="0.3">
      <c r="A49" s="127" t="s">
        <v>147</v>
      </c>
      <c r="B49" s="127"/>
      <c r="C49" s="127"/>
      <c r="D49" s="127"/>
      <c r="E49" s="128">
        <v>1000</v>
      </c>
      <c r="F49" s="128"/>
      <c r="G49" s="67">
        <v>1000</v>
      </c>
      <c r="H49" s="67">
        <v>0</v>
      </c>
      <c r="I49" s="67">
        <v>239.97</v>
      </c>
      <c r="J49" s="67">
        <v>7.99</v>
      </c>
      <c r="K49" s="128">
        <v>752.04</v>
      </c>
      <c r="L49" s="128"/>
    </row>
    <row r="50" spans="1:12" ht="15" customHeight="1" x14ac:dyDescent="0.3">
      <c r="A50" s="131" t="s">
        <v>185</v>
      </c>
      <c r="B50" s="131"/>
      <c r="C50" s="131"/>
      <c r="D50" s="131"/>
      <c r="E50" s="130">
        <v>45799.99</v>
      </c>
      <c r="F50" s="130"/>
      <c r="G50" s="66">
        <v>31242.1</v>
      </c>
      <c r="H50" s="66">
        <v>14557.89</v>
      </c>
      <c r="I50" s="66">
        <v>18330.23</v>
      </c>
      <c r="J50" s="66">
        <v>1245.1199999999999</v>
      </c>
      <c r="K50" s="130">
        <v>26224.639999999999</v>
      </c>
      <c r="L50" s="130"/>
    </row>
    <row r="51" spans="1:12" ht="15" customHeight="1" x14ac:dyDescent="0.3">
      <c r="A51" s="127" t="s">
        <v>144</v>
      </c>
      <c r="B51" s="127"/>
      <c r="C51" s="127"/>
      <c r="D51" s="127"/>
      <c r="E51" s="128">
        <v>29799.99</v>
      </c>
      <c r="F51" s="128"/>
      <c r="G51" s="67">
        <v>15242.1</v>
      </c>
      <c r="H51" s="67">
        <v>14557.89</v>
      </c>
      <c r="I51" s="67">
        <v>14476.15</v>
      </c>
      <c r="J51" s="67">
        <v>0</v>
      </c>
      <c r="K51" s="128">
        <v>15323.84</v>
      </c>
      <c r="L51" s="128"/>
    </row>
    <row r="52" spans="1:12" ht="15" customHeight="1" x14ac:dyDescent="0.3">
      <c r="A52" s="127" t="s">
        <v>145</v>
      </c>
      <c r="B52" s="127"/>
      <c r="C52" s="127"/>
      <c r="D52" s="127"/>
      <c r="E52" s="128">
        <v>12000</v>
      </c>
      <c r="F52" s="128"/>
      <c r="G52" s="67">
        <v>12000</v>
      </c>
      <c r="H52" s="67">
        <v>0</v>
      </c>
      <c r="I52" s="67">
        <v>2101.1999999999998</v>
      </c>
      <c r="J52" s="67">
        <v>998</v>
      </c>
      <c r="K52" s="128">
        <v>8900.7999999999993</v>
      </c>
      <c r="L52" s="128"/>
    </row>
    <row r="53" spans="1:12" ht="19.5" customHeight="1" x14ac:dyDescent="0.3">
      <c r="A53" s="127" t="s">
        <v>147</v>
      </c>
      <c r="B53" s="127"/>
      <c r="C53" s="127"/>
      <c r="D53" s="127"/>
      <c r="E53" s="128">
        <v>4000</v>
      </c>
      <c r="F53" s="128"/>
      <c r="G53" s="67">
        <v>4000</v>
      </c>
      <c r="H53" s="67">
        <v>0</v>
      </c>
      <c r="I53" s="67">
        <v>1752.88</v>
      </c>
      <c r="J53" s="67">
        <v>247.12</v>
      </c>
      <c r="K53" s="128">
        <v>2000</v>
      </c>
      <c r="L53" s="128"/>
    </row>
    <row r="54" spans="1:12" ht="15" customHeight="1" x14ac:dyDescent="0.3">
      <c r="A54" s="131" t="s">
        <v>158</v>
      </c>
      <c r="B54" s="131"/>
      <c r="C54" s="131"/>
      <c r="D54" s="131"/>
      <c r="E54" s="130">
        <v>138448.99</v>
      </c>
      <c r="F54" s="130"/>
      <c r="G54" s="66">
        <v>126956.07</v>
      </c>
      <c r="H54" s="66">
        <v>11492.92</v>
      </c>
      <c r="I54" s="66">
        <v>36919.51</v>
      </c>
      <c r="J54" s="66">
        <v>3600</v>
      </c>
      <c r="K54" s="130">
        <v>97929.48</v>
      </c>
      <c r="L54" s="130"/>
    </row>
    <row r="55" spans="1:12" ht="15" customHeight="1" x14ac:dyDescent="0.3">
      <c r="A55" s="127" t="s">
        <v>144</v>
      </c>
      <c r="B55" s="127"/>
      <c r="C55" s="127"/>
      <c r="D55" s="127"/>
      <c r="E55" s="128">
        <v>28879.99</v>
      </c>
      <c r="F55" s="128"/>
      <c r="G55" s="67">
        <v>17387.07</v>
      </c>
      <c r="H55" s="67">
        <v>11492.92</v>
      </c>
      <c r="I55" s="67">
        <v>14440.81</v>
      </c>
      <c r="J55" s="67">
        <v>0</v>
      </c>
      <c r="K55" s="128">
        <v>14439.18</v>
      </c>
      <c r="L55" s="128"/>
    </row>
    <row r="56" spans="1:12" ht="15" customHeight="1" x14ac:dyDescent="0.3">
      <c r="A56" s="127" t="s">
        <v>145</v>
      </c>
      <c r="B56" s="127"/>
      <c r="C56" s="127"/>
      <c r="D56" s="127"/>
      <c r="E56" s="128">
        <v>44000</v>
      </c>
      <c r="F56" s="128"/>
      <c r="G56" s="67">
        <v>44000</v>
      </c>
      <c r="H56" s="67">
        <v>0</v>
      </c>
      <c r="I56" s="67">
        <v>22478.7</v>
      </c>
      <c r="J56" s="67">
        <v>3600</v>
      </c>
      <c r="K56" s="128">
        <v>17921.3</v>
      </c>
      <c r="L56" s="128"/>
    </row>
    <row r="57" spans="1:12" ht="15" customHeight="1" x14ac:dyDescent="0.3">
      <c r="A57" s="127" t="s">
        <v>151</v>
      </c>
      <c r="B57" s="127"/>
      <c r="C57" s="127"/>
      <c r="D57" s="127"/>
      <c r="E57" s="128">
        <v>65569</v>
      </c>
      <c r="F57" s="128"/>
      <c r="G57" s="67">
        <v>65569</v>
      </c>
      <c r="H57" s="67">
        <v>0</v>
      </c>
      <c r="I57" s="67">
        <v>0</v>
      </c>
      <c r="J57" s="67">
        <v>0</v>
      </c>
      <c r="K57" s="128">
        <v>65569</v>
      </c>
      <c r="L57" s="128"/>
    </row>
    <row r="58" spans="1:12" ht="15" customHeight="1" x14ac:dyDescent="0.3">
      <c r="A58" s="131" t="s">
        <v>159</v>
      </c>
      <c r="B58" s="131"/>
      <c r="C58" s="131"/>
      <c r="D58" s="131"/>
      <c r="E58" s="130">
        <v>100192.99</v>
      </c>
      <c r="F58" s="130"/>
      <c r="G58" s="66">
        <v>53061.32</v>
      </c>
      <c r="H58" s="66">
        <v>47131.67</v>
      </c>
      <c r="I58" s="66">
        <v>43790.1</v>
      </c>
      <c r="J58" s="66">
        <v>777.06</v>
      </c>
      <c r="K58" s="130">
        <v>55625.83</v>
      </c>
      <c r="L58" s="130"/>
    </row>
    <row r="59" spans="1:12" ht="15" customHeight="1" x14ac:dyDescent="0.3">
      <c r="A59" s="127" t="s">
        <v>144</v>
      </c>
      <c r="B59" s="127"/>
      <c r="C59" s="127"/>
      <c r="D59" s="127"/>
      <c r="E59" s="128">
        <v>87192.99</v>
      </c>
      <c r="F59" s="128"/>
      <c r="G59" s="67">
        <v>40061.32</v>
      </c>
      <c r="H59" s="67">
        <v>47131.67</v>
      </c>
      <c r="I59" s="67">
        <v>38384.120000000003</v>
      </c>
      <c r="J59" s="67">
        <v>0</v>
      </c>
      <c r="K59" s="128">
        <v>48808.87</v>
      </c>
      <c r="L59" s="128"/>
    </row>
    <row r="60" spans="1:12" ht="15" customHeight="1" x14ac:dyDescent="0.3">
      <c r="A60" s="127" t="s">
        <v>145</v>
      </c>
      <c r="B60" s="127"/>
      <c r="C60" s="127"/>
      <c r="D60" s="127"/>
      <c r="E60" s="128">
        <v>10000</v>
      </c>
      <c r="F60" s="128"/>
      <c r="G60" s="67">
        <v>10000</v>
      </c>
      <c r="H60" s="67">
        <v>0</v>
      </c>
      <c r="I60" s="67">
        <v>4436.9799999999996</v>
      </c>
      <c r="J60" s="67">
        <v>756.58</v>
      </c>
      <c r="K60" s="128">
        <v>4806.4399999999996</v>
      </c>
      <c r="L60" s="128"/>
    </row>
    <row r="61" spans="1:12" ht="15" customHeight="1" x14ac:dyDescent="0.3">
      <c r="A61" s="127" t="s">
        <v>147</v>
      </c>
      <c r="B61" s="127"/>
      <c r="C61" s="127"/>
      <c r="D61" s="127"/>
      <c r="E61" s="128">
        <v>3000</v>
      </c>
      <c r="F61" s="128"/>
      <c r="G61" s="67">
        <v>3000</v>
      </c>
      <c r="H61" s="67">
        <v>0</v>
      </c>
      <c r="I61" s="67">
        <v>969</v>
      </c>
      <c r="J61" s="67">
        <v>20.48</v>
      </c>
      <c r="K61" s="128">
        <v>2010.52</v>
      </c>
      <c r="L61" s="128"/>
    </row>
    <row r="62" spans="1:12" ht="15" customHeight="1" x14ac:dyDescent="0.3">
      <c r="A62" s="131" t="s">
        <v>160</v>
      </c>
      <c r="B62" s="131"/>
      <c r="C62" s="131"/>
      <c r="D62" s="131"/>
      <c r="E62" s="130">
        <v>909286.99</v>
      </c>
      <c r="F62" s="130"/>
      <c r="G62" s="66">
        <v>615018.54</v>
      </c>
      <c r="H62" s="66">
        <v>294268.45</v>
      </c>
      <c r="I62" s="66">
        <v>556065.81999999995</v>
      </c>
      <c r="J62" s="66">
        <v>1825.71</v>
      </c>
      <c r="K62" s="130">
        <v>351395.46</v>
      </c>
      <c r="L62" s="130"/>
    </row>
    <row r="63" spans="1:12" ht="15" customHeight="1" x14ac:dyDescent="0.3">
      <c r="A63" s="127" t="s">
        <v>144</v>
      </c>
      <c r="B63" s="127"/>
      <c r="C63" s="127"/>
      <c r="D63" s="127"/>
      <c r="E63" s="128">
        <v>812286.99</v>
      </c>
      <c r="F63" s="128"/>
      <c r="G63" s="67">
        <v>518018.54</v>
      </c>
      <c r="H63" s="67">
        <v>294268.45</v>
      </c>
      <c r="I63" s="67">
        <v>517774.2</v>
      </c>
      <c r="J63" s="67">
        <v>0</v>
      </c>
      <c r="K63" s="128">
        <v>294512.78999999998</v>
      </c>
      <c r="L63" s="128"/>
    </row>
    <row r="64" spans="1:12" ht="15" customHeight="1" x14ac:dyDescent="0.3">
      <c r="A64" s="127" t="s">
        <v>145</v>
      </c>
      <c r="B64" s="127"/>
      <c r="C64" s="127"/>
      <c r="D64" s="127"/>
      <c r="E64" s="128">
        <v>78000</v>
      </c>
      <c r="F64" s="128"/>
      <c r="G64" s="67">
        <v>78000</v>
      </c>
      <c r="H64" s="67">
        <v>0</v>
      </c>
      <c r="I64" s="67">
        <v>30068.3</v>
      </c>
      <c r="J64" s="67">
        <v>1112.55</v>
      </c>
      <c r="K64" s="128">
        <v>46819.15</v>
      </c>
      <c r="L64" s="128"/>
    </row>
    <row r="65" spans="1:12" ht="15" customHeight="1" x14ac:dyDescent="0.3">
      <c r="A65" s="127" t="s">
        <v>147</v>
      </c>
      <c r="B65" s="127"/>
      <c r="C65" s="127"/>
      <c r="D65" s="127"/>
      <c r="E65" s="128">
        <v>19000</v>
      </c>
      <c r="F65" s="128"/>
      <c r="G65" s="67">
        <v>19000</v>
      </c>
      <c r="H65" s="67">
        <v>0</v>
      </c>
      <c r="I65" s="67">
        <v>8223.32</v>
      </c>
      <c r="J65" s="67">
        <v>713.16</v>
      </c>
      <c r="K65" s="128">
        <v>10063.52</v>
      </c>
      <c r="L65" s="128"/>
    </row>
    <row r="66" spans="1:12" ht="15" customHeight="1" x14ac:dyDescent="0.3">
      <c r="A66" s="131" t="s">
        <v>161</v>
      </c>
      <c r="B66" s="131"/>
      <c r="C66" s="131"/>
      <c r="D66" s="131"/>
      <c r="E66" s="130">
        <v>195027.99</v>
      </c>
      <c r="F66" s="130"/>
      <c r="G66" s="66">
        <v>92853.72</v>
      </c>
      <c r="H66" s="66">
        <v>102174.27</v>
      </c>
      <c r="I66" s="66">
        <v>83796.58</v>
      </c>
      <c r="J66" s="66">
        <v>163.65</v>
      </c>
      <c r="K66" s="130">
        <v>111067.76</v>
      </c>
      <c r="L66" s="130"/>
    </row>
    <row r="67" spans="1:12" ht="15" customHeight="1" x14ac:dyDescent="0.3">
      <c r="A67" s="127" t="s">
        <v>144</v>
      </c>
      <c r="B67" s="127"/>
      <c r="C67" s="127"/>
      <c r="D67" s="127"/>
      <c r="E67" s="128">
        <v>183027.99</v>
      </c>
      <c r="F67" s="128"/>
      <c r="G67" s="67">
        <v>80853.72</v>
      </c>
      <c r="H67" s="67">
        <v>102174.27</v>
      </c>
      <c r="I67" s="67">
        <v>80853.72</v>
      </c>
      <c r="J67" s="67">
        <v>0</v>
      </c>
      <c r="K67" s="128">
        <v>102174.27</v>
      </c>
      <c r="L67" s="128"/>
    </row>
    <row r="68" spans="1:12" ht="15" customHeight="1" x14ac:dyDescent="0.3">
      <c r="A68" s="127" t="s">
        <v>145</v>
      </c>
      <c r="B68" s="127"/>
      <c r="C68" s="127"/>
      <c r="D68" s="127"/>
      <c r="E68" s="128">
        <v>8000</v>
      </c>
      <c r="F68" s="128"/>
      <c r="G68" s="67">
        <v>8000</v>
      </c>
      <c r="H68" s="67">
        <v>0</v>
      </c>
      <c r="I68" s="67">
        <v>1661.9</v>
      </c>
      <c r="J68" s="67">
        <v>163.65</v>
      </c>
      <c r="K68" s="128">
        <v>6174.45</v>
      </c>
      <c r="L68" s="128"/>
    </row>
    <row r="69" spans="1:12" ht="15" customHeight="1" x14ac:dyDescent="0.3">
      <c r="A69" s="127" t="s">
        <v>147</v>
      </c>
      <c r="B69" s="127"/>
      <c r="C69" s="127"/>
      <c r="D69" s="127"/>
      <c r="E69" s="128">
        <v>4000</v>
      </c>
      <c r="F69" s="128"/>
      <c r="G69" s="67">
        <v>4000</v>
      </c>
      <c r="H69" s="67">
        <v>0</v>
      </c>
      <c r="I69" s="67">
        <v>1280.96</v>
      </c>
      <c r="J69" s="67">
        <v>0</v>
      </c>
      <c r="K69" s="128">
        <v>2719.04</v>
      </c>
      <c r="L69" s="128"/>
    </row>
    <row r="70" spans="1:12" ht="15" customHeight="1" x14ac:dyDescent="0.3">
      <c r="A70" s="131" t="s">
        <v>162</v>
      </c>
      <c r="B70" s="131"/>
      <c r="C70" s="131"/>
      <c r="D70" s="131"/>
      <c r="E70" s="130">
        <v>274376</v>
      </c>
      <c r="F70" s="130"/>
      <c r="G70" s="66">
        <v>124734.83</v>
      </c>
      <c r="H70" s="66">
        <v>149641.17000000001</v>
      </c>
      <c r="I70" s="66">
        <v>83072.42</v>
      </c>
      <c r="J70" s="66">
        <v>409.11</v>
      </c>
      <c r="K70" s="130">
        <v>190894.47</v>
      </c>
      <c r="L70" s="130"/>
    </row>
    <row r="71" spans="1:12" ht="15" customHeight="1" x14ac:dyDescent="0.3">
      <c r="A71" s="131" t="s">
        <v>142</v>
      </c>
      <c r="B71" s="131"/>
      <c r="C71" s="131"/>
      <c r="D71" s="131"/>
      <c r="E71" s="130">
        <v>274376</v>
      </c>
      <c r="F71" s="130"/>
      <c r="G71" s="66">
        <v>124734.83</v>
      </c>
      <c r="H71" s="66">
        <v>149641.17000000001</v>
      </c>
      <c r="I71" s="66">
        <v>83072.42</v>
      </c>
      <c r="J71" s="66">
        <v>409.11</v>
      </c>
      <c r="K71" s="130">
        <v>190894.47</v>
      </c>
      <c r="L71" s="130"/>
    </row>
    <row r="72" spans="1:12" ht="18.75" customHeight="1" x14ac:dyDescent="0.3">
      <c r="A72" s="131" t="s">
        <v>143</v>
      </c>
      <c r="B72" s="131"/>
      <c r="C72" s="131"/>
      <c r="D72" s="131"/>
      <c r="E72" s="130">
        <v>46000</v>
      </c>
      <c r="F72" s="130"/>
      <c r="G72" s="66">
        <v>46000</v>
      </c>
      <c r="H72" s="66">
        <v>0</v>
      </c>
      <c r="I72" s="66">
        <v>33299</v>
      </c>
      <c r="J72" s="66">
        <v>0</v>
      </c>
      <c r="K72" s="130">
        <v>12701</v>
      </c>
      <c r="L72" s="130"/>
    </row>
    <row r="73" spans="1:12" ht="15" customHeight="1" x14ac:dyDescent="0.3">
      <c r="A73" s="127" t="s">
        <v>163</v>
      </c>
      <c r="B73" s="127"/>
      <c r="C73" s="127"/>
      <c r="D73" s="127"/>
      <c r="E73" s="128">
        <v>46000</v>
      </c>
      <c r="F73" s="128"/>
      <c r="G73" s="67">
        <v>46000</v>
      </c>
      <c r="H73" s="67">
        <v>0</v>
      </c>
      <c r="I73" s="67">
        <v>33299</v>
      </c>
      <c r="J73" s="67">
        <v>0</v>
      </c>
      <c r="K73" s="128">
        <v>12701</v>
      </c>
      <c r="L73" s="128"/>
    </row>
    <row r="74" spans="1:12" ht="15" customHeight="1" x14ac:dyDescent="0.3">
      <c r="A74" s="131" t="s">
        <v>146</v>
      </c>
      <c r="B74" s="131"/>
      <c r="C74" s="131"/>
      <c r="D74" s="131"/>
      <c r="E74" s="130">
        <v>10000</v>
      </c>
      <c r="F74" s="130"/>
      <c r="G74" s="66">
        <v>10000</v>
      </c>
      <c r="H74" s="66">
        <v>0</v>
      </c>
      <c r="I74" s="66">
        <v>3421.39</v>
      </c>
      <c r="J74" s="66">
        <v>263.10000000000002</v>
      </c>
      <c r="K74" s="130">
        <v>6315.51</v>
      </c>
      <c r="L74" s="130"/>
    </row>
    <row r="75" spans="1:12" ht="15" customHeight="1" x14ac:dyDescent="0.3">
      <c r="A75" s="127" t="s">
        <v>145</v>
      </c>
      <c r="B75" s="127"/>
      <c r="C75" s="127"/>
      <c r="D75" s="127"/>
      <c r="E75" s="128">
        <v>10000</v>
      </c>
      <c r="F75" s="128"/>
      <c r="G75" s="67">
        <v>10000</v>
      </c>
      <c r="H75" s="67">
        <v>0</v>
      </c>
      <c r="I75" s="67">
        <v>3421.39</v>
      </c>
      <c r="J75" s="67">
        <v>263.10000000000002</v>
      </c>
      <c r="K75" s="128">
        <v>6315.51</v>
      </c>
      <c r="L75" s="128"/>
    </row>
    <row r="76" spans="1:12" ht="19.5" customHeight="1" x14ac:dyDescent="0.3">
      <c r="A76" s="131" t="s">
        <v>150</v>
      </c>
      <c r="B76" s="131"/>
      <c r="C76" s="131"/>
      <c r="D76" s="131"/>
      <c r="E76" s="130">
        <v>25000</v>
      </c>
      <c r="F76" s="130"/>
      <c r="G76" s="66">
        <v>16484.830000000002</v>
      </c>
      <c r="H76" s="66">
        <v>8515.17</v>
      </c>
      <c r="I76" s="66">
        <v>10688.99</v>
      </c>
      <c r="J76" s="66">
        <v>21.01</v>
      </c>
      <c r="K76" s="130">
        <v>14290</v>
      </c>
      <c r="L76" s="130"/>
    </row>
    <row r="77" spans="1:12" ht="15" customHeight="1" x14ac:dyDescent="0.3">
      <c r="A77" s="127" t="s">
        <v>145</v>
      </c>
      <c r="B77" s="127"/>
      <c r="C77" s="127"/>
      <c r="D77" s="127"/>
      <c r="E77" s="128">
        <v>5000</v>
      </c>
      <c r="F77" s="128"/>
      <c r="G77" s="67">
        <v>5000</v>
      </c>
      <c r="H77" s="67">
        <v>0</v>
      </c>
      <c r="I77" s="67">
        <v>4978.99</v>
      </c>
      <c r="J77" s="67">
        <v>21.01</v>
      </c>
      <c r="K77" s="128">
        <v>0</v>
      </c>
      <c r="L77" s="128"/>
    </row>
    <row r="78" spans="1:12" ht="20.25" customHeight="1" x14ac:dyDescent="0.3">
      <c r="A78" s="127" t="s">
        <v>163</v>
      </c>
      <c r="B78" s="127"/>
      <c r="C78" s="127"/>
      <c r="D78" s="127"/>
      <c r="E78" s="128">
        <v>15000</v>
      </c>
      <c r="F78" s="128"/>
      <c r="G78" s="67">
        <v>11484.83</v>
      </c>
      <c r="H78" s="67">
        <v>3515.17</v>
      </c>
      <c r="I78" s="67">
        <v>5710</v>
      </c>
      <c r="J78" s="67">
        <v>0</v>
      </c>
      <c r="K78" s="128">
        <v>9290</v>
      </c>
      <c r="L78" s="128"/>
    </row>
    <row r="79" spans="1:12" ht="15" customHeight="1" x14ac:dyDescent="0.3">
      <c r="A79" s="127" t="s">
        <v>151</v>
      </c>
      <c r="B79" s="127"/>
      <c r="C79" s="127"/>
      <c r="D79" s="127"/>
      <c r="E79" s="128">
        <v>5000</v>
      </c>
      <c r="F79" s="128"/>
      <c r="G79" s="67">
        <v>0</v>
      </c>
      <c r="H79" s="67">
        <v>5000</v>
      </c>
      <c r="I79" s="67">
        <v>0</v>
      </c>
      <c r="J79" s="67">
        <v>0</v>
      </c>
      <c r="K79" s="128">
        <v>5000</v>
      </c>
      <c r="L79" s="128"/>
    </row>
    <row r="80" spans="1:12" ht="15" customHeight="1" x14ac:dyDescent="0.3">
      <c r="A80" s="131" t="s">
        <v>153</v>
      </c>
      <c r="B80" s="131"/>
      <c r="C80" s="131"/>
      <c r="D80" s="131"/>
      <c r="E80" s="130">
        <v>16000</v>
      </c>
      <c r="F80" s="130"/>
      <c r="G80" s="66">
        <v>6000</v>
      </c>
      <c r="H80" s="66">
        <v>10000</v>
      </c>
      <c r="I80" s="66">
        <v>6000</v>
      </c>
      <c r="J80" s="66">
        <v>0</v>
      </c>
      <c r="K80" s="130">
        <v>10000</v>
      </c>
      <c r="L80" s="130"/>
    </row>
    <row r="81" spans="1:12" ht="20.25" customHeight="1" x14ac:dyDescent="0.3">
      <c r="A81" s="127" t="s">
        <v>163</v>
      </c>
      <c r="B81" s="127"/>
      <c r="C81" s="127"/>
      <c r="D81" s="127"/>
      <c r="E81" s="128">
        <v>16000</v>
      </c>
      <c r="F81" s="128"/>
      <c r="G81" s="67">
        <v>6000</v>
      </c>
      <c r="H81" s="67">
        <v>10000</v>
      </c>
      <c r="I81" s="67">
        <v>6000</v>
      </c>
      <c r="J81" s="67">
        <v>0</v>
      </c>
      <c r="K81" s="128">
        <v>10000</v>
      </c>
      <c r="L81" s="128"/>
    </row>
    <row r="82" spans="1:12" ht="15" customHeight="1" x14ac:dyDescent="0.3">
      <c r="A82" s="131" t="s">
        <v>184</v>
      </c>
      <c r="B82" s="131"/>
      <c r="C82" s="131"/>
      <c r="D82" s="131"/>
      <c r="E82" s="130">
        <v>10000</v>
      </c>
      <c r="F82" s="130"/>
      <c r="G82" s="66">
        <v>10000</v>
      </c>
      <c r="H82" s="66">
        <v>0</v>
      </c>
      <c r="I82" s="66">
        <v>8937</v>
      </c>
      <c r="J82" s="66">
        <v>0</v>
      </c>
      <c r="K82" s="130">
        <v>1063</v>
      </c>
      <c r="L82" s="130"/>
    </row>
    <row r="83" spans="1:12" ht="15" customHeight="1" x14ac:dyDescent="0.3">
      <c r="A83" s="127" t="s">
        <v>163</v>
      </c>
      <c r="B83" s="127"/>
      <c r="C83" s="127"/>
      <c r="D83" s="127"/>
      <c r="E83" s="128">
        <v>10000</v>
      </c>
      <c r="F83" s="128"/>
      <c r="G83" s="67">
        <v>10000</v>
      </c>
      <c r="H83" s="67">
        <v>0</v>
      </c>
      <c r="I83" s="67">
        <v>8937</v>
      </c>
      <c r="J83" s="67">
        <v>0</v>
      </c>
      <c r="K83" s="128">
        <v>1063</v>
      </c>
      <c r="L83" s="128"/>
    </row>
    <row r="84" spans="1:12" ht="15" customHeight="1" x14ac:dyDescent="0.3">
      <c r="A84" s="131" t="s">
        <v>154</v>
      </c>
      <c r="B84" s="131"/>
      <c r="C84" s="131"/>
      <c r="D84" s="131"/>
      <c r="E84" s="130">
        <v>111176</v>
      </c>
      <c r="F84" s="130"/>
      <c r="G84" s="66">
        <v>3000</v>
      </c>
      <c r="H84" s="66">
        <v>108176</v>
      </c>
      <c r="I84" s="66">
        <v>0</v>
      </c>
      <c r="J84" s="66">
        <v>0</v>
      </c>
      <c r="K84" s="130">
        <v>111176</v>
      </c>
      <c r="L84" s="130"/>
    </row>
    <row r="85" spans="1:12" ht="15" customHeight="1" x14ac:dyDescent="0.3">
      <c r="A85" s="127" t="s">
        <v>145</v>
      </c>
      <c r="B85" s="127"/>
      <c r="C85" s="127"/>
      <c r="D85" s="127"/>
      <c r="E85" s="128">
        <v>3000</v>
      </c>
      <c r="F85" s="128"/>
      <c r="G85" s="67">
        <v>3000</v>
      </c>
      <c r="H85" s="67">
        <v>0</v>
      </c>
      <c r="I85" s="67">
        <v>0</v>
      </c>
      <c r="J85" s="67">
        <v>0</v>
      </c>
      <c r="K85" s="128">
        <v>3000</v>
      </c>
      <c r="L85" s="128"/>
    </row>
    <row r="86" spans="1:12" ht="15" customHeight="1" x14ac:dyDescent="0.3">
      <c r="A86" s="127" t="s">
        <v>151</v>
      </c>
      <c r="B86" s="127"/>
      <c r="C86" s="127"/>
      <c r="D86" s="127"/>
      <c r="E86" s="128">
        <v>108176</v>
      </c>
      <c r="F86" s="128"/>
      <c r="G86" s="67">
        <v>0</v>
      </c>
      <c r="H86" s="67">
        <v>108176</v>
      </c>
      <c r="I86" s="67">
        <v>0</v>
      </c>
      <c r="J86" s="67">
        <v>0</v>
      </c>
      <c r="K86" s="128">
        <v>108176</v>
      </c>
      <c r="L86" s="128"/>
    </row>
    <row r="87" spans="1:12" ht="15" customHeight="1" x14ac:dyDescent="0.3">
      <c r="A87" s="131" t="s">
        <v>156</v>
      </c>
      <c r="B87" s="131"/>
      <c r="C87" s="131"/>
      <c r="D87" s="131"/>
      <c r="E87" s="130">
        <v>5000</v>
      </c>
      <c r="F87" s="130"/>
      <c r="G87" s="66">
        <v>5000</v>
      </c>
      <c r="H87" s="66">
        <v>0</v>
      </c>
      <c r="I87" s="66">
        <v>30</v>
      </c>
      <c r="J87" s="66">
        <v>0</v>
      </c>
      <c r="K87" s="130">
        <v>4970</v>
      </c>
      <c r="L87" s="130"/>
    </row>
    <row r="88" spans="1:12" ht="21" customHeight="1" x14ac:dyDescent="0.3">
      <c r="A88" s="127" t="s">
        <v>145</v>
      </c>
      <c r="B88" s="127"/>
      <c r="C88" s="127"/>
      <c r="D88" s="127"/>
      <c r="E88" s="128">
        <v>5000</v>
      </c>
      <c r="F88" s="128"/>
      <c r="G88" s="67">
        <v>5000</v>
      </c>
      <c r="H88" s="67">
        <v>0</v>
      </c>
      <c r="I88" s="67">
        <v>30</v>
      </c>
      <c r="J88" s="67">
        <v>0</v>
      </c>
      <c r="K88" s="128">
        <v>4970</v>
      </c>
      <c r="L88" s="128"/>
    </row>
    <row r="89" spans="1:12" ht="15" customHeight="1" x14ac:dyDescent="0.3">
      <c r="A89" s="131" t="s">
        <v>157</v>
      </c>
      <c r="B89" s="131"/>
      <c r="C89" s="131"/>
      <c r="D89" s="131"/>
      <c r="E89" s="130">
        <v>200</v>
      </c>
      <c r="F89" s="130"/>
      <c r="G89" s="66">
        <v>0</v>
      </c>
      <c r="H89" s="66">
        <v>200</v>
      </c>
      <c r="I89" s="66">
        <v>0</v>
      </c>
      <c r="J89" s="66">
        <v>0</v>
      </c>
      <c r="K89" s="130">
        <v>200</v>
      </c>
      <c r="L89" s="130"/>
    </row>
    <row r="90" spans="1:12" ht="15" customHeight="1" x14ac:dyDescent="0.3">
      <c r="A90" s="127" t="s">
        <v>145</v>
      </c>
      <c r="B90" s="127"/>
      <c r="C90" s="127"/>
      <c r="D90" s="127"/>
      <c r="E90" s="128">
        <v>200</v>
      </c>
      <c r="F90" s="128"/>
      <c r="G90" s="67">
        <v>0</v>
      </c>
      <c r="H90" s="67">
        <v>200</v>
      </c>
      <c r="I90" s="67">
        <v>0</v>
      </c>
      <c r="J90" s="67">
        <v>0</v>
      </c>
      <c r="K90" s="128">
        <v>200</v>
      </c>
      <c r="L90" s="128"/>
    </row>
    <row r="91" spans="1:12" ht="15" customHeight="1" x14ac:dyDescent="0.3">
      <c r="A91" s="131" t="s">
        <v>158</v>
      </c>
      <c r="B91" s="131"/>
      <c r="C91" s="131"/>
      <c r="D91" s="131"/>
      <c r="E91" s="130">
        <v>36000</v>
      </c>
      <c r="F91" s="130"/>
      <c r="G91" s="66">
        <v>23250</v>
      </c>
      <c r="H91" s="66">
        <v>12750</v>
      </c>
      <c r="I91" s="66">
        <v>20375</v>
      </c>
      <c r="J91" s="66">
        <v>125</v>
      </c>
      <c r="K91" s="130">
        <v>15500</v>
      </c>
      <c r="L91" s="130"/>
    </row>
    <row r="92" spans="1:12" ht="15" customHeight="1" x14ac:dyDescent="0.3">
      <c r="A92" s="127" t="s">
        <v>163</v>
      </c>
      <c r="B92" s="127"/>
      <c r="C92" s="127"/>
      <c r="D92" s="127"/>
      <c r="E92" s="128">
        <v>26000</v>
      </c>
      <c r="F92" s="128"/>
      <c r="G92" s="67">
        <v>23250</v>
      </c>
      <c r="H92" s="67">
        <v>2750</v>
      </c>
      <c r="I92" s="67">
        <v>20375</v>
      </c>
      <c r="J92" s="67">
        <v>125</v>
      </c>
      <c r="K92" s="128">
        <v>5500</v>
      </c>
      <c r="L92" s="128"/>
    </row>
    <row r="93" spans="1:12" x14ac:dyDescent="0.3">
      <c r="A93" s="127" t="s">
        <v>151</v>
      </c>
      <c r="B93" s="127"/>
      <c r="C93" s="127"/>
      <c r="D93" s="127"/>
      <c r="E93" s="128">
        <v>10000</v>
      </c>
      <c r="F93" s="128"/>
      <c r="G93" s="67">
        <v>0</v>
      </c>
      <c r="H93" s="67">
        <v>10000</v>
      </c>
      <c r="I93" s="67">
        <v>0</v>
      </c>
      <c r="J93" s="67">
        <v>0</v>
      </c>
      <c r="K93" s="128">
        <v>10000</v>
      </c>
      <c r="L93" s="128"/>
    </row>
    <row r="94" spans="1:12" x14ac:dyDescent="0.3">
      <c r="A94" s="131" t="s">
        <v>159</v>
      </c>
      <c r="B94" s="131"/>
      <c r="C94" s="131"/>
      <c r="D94" s="131"/>
      <c r="E94" s="130">
        <v>15000</v>
      </c>
      <c r="F94" s="130"/>
      <c r="G94" s="66">
        <v>5000</v>
      </c>
      <c r="H94" s="66">
        <v>10000</v>
      </c>
      <c r="I94" s="66">
        <v>321.04000000000002</v>
      </c>
      <c r="J94" s="66">
        <v>0</v>
      </c>
      <c r="K94" s="130">
        <v>14678.96</v>
      </c>
      <c r="L94" s="130"/>
    </row>
    <row r="95" spans="1:12" x14ac:dyDescent="0.3">
      <c r="A95" s="127" t="s">
        <v>145</v>
      </c>
      <c r="B95" s="127"/>
      <c r="C95" s="127"/>
      <c r="D95" s="127"/>
      <c r="E95" s="128">
        <v>15000</v>
      </c>
      <c r="F95" s="128"/>
      <c r="G95" s="67">
        <v>5000</v>
      </c>
      <c r="H95" s="67">
        <v>10000</v>
      </c>
      <c r="I95" s="67">
        <v>321.04000000000002</v>
      </c>
      <c r="J95" s="67">
        <v>0</v>
      </c>
      <c r="K95" s="128">
        <v>14678.96</v>
      </c>
      <c r="L95" s="128"/>
    </row>
    <row r="96" spans="1:12" x14ac:dyDescent="0.3">
      <c r="A96" s="131" t="s">
        <v>186</v>
      </c>
      <c r="B96" s="131"/>
      <c r="C96" s="131"/>
      <c r="D96" s="131"/>
      <c r="E96" s="130">
        <v>133029.70000000001</v>
      </c>
      <c r="F96" s="130"/>
      <c r="G96" s="66">
        <v>133029.70000000001</v>
      </c>
      <c r="H96" s="66">
        <v>0</v>
      </c>
      <c r="I96" s="66">
        <v>70346.31</v>
      </c>
      <c r="J96" s="66">
        <v>7426.56</v>
      </c>
      <c r="K96" s="130">
        <v>55256.83</v>
      </c>
      <c r="L96" s="130"/>
    </row>
    <row r="97" spans="1:12" x14ac:dyDescent="0.3">
      <c r="A97" s="131" t="s">
        <v>142</v>
      </c>
      <c r="B97" s="131"/>
      <c r="C97" s="131"/>
      <c r="D97" s="131"/>
      <c r="E97" s="130">
        <v>133029.70000000001</v>
      </c>
      <c r="F97" s="130"/>
      <c r="G97" s="66">
        <v>133029.70000000001</v>
      </c>
      <c r="H97" s="66">
        <v>0</v>
      </c>
      <c r="I97" s="66">
        <v>70346.31</v>
      </c>
      <c r="J97" s="66">
        <v>7426.56</v>
      </c>
      <c r="K97" s="130">
        <v>55256.83</v>
      </c>
      <c r="L97" s="130"/>
    </row>
    <row r="98" spans="1:12" x14ac:dyDescent="0.3">
      <c r="A98" s="131" t="s">
        <v>143</v>
      </c>
      <c r="B98" s="131"/>
      <c r="C98" s="131"/>
      <c r="D98" s="131"/>
      <c r="E98" s="130">
        <v>297.58</v>
      </c>
      <c r="F98" s="130"/>
      <c r="G98" s="66">
        <v>297.58</v>
      </c>
      <c r="H98" s="66">
        <v>0</v>
      </c>
      <c r="I98" s="66">
        <v>100</v>
      </c>
      <c r="J98" s="66">
        <v>0</v>
      </c>
      <c r="K98" s="130">
        <v>197.58</v>
      </c>
      <c r="L98" s="130"/>
    </row>
    <row r="99" spans="1:12" x14ac:dyDescent="0.3">
      <c r="A99" s="127" t="s">
        <v>163</v>
      </c>
      <c r="B99" s="127"/>
      <c r="C99" s="127"/>
      <c r="D99" s="127"/>
      <c r="E99" s="128">
        <v>297.58</v>
      </c>
      <c r="F99" s="128"/>
      <c r="G99" s="67">
        <v>297.58</v>
      </c>
      <c r="H99" s="67">
        <v>0</v>
      </c>
      <c r="I99" s="67">
        <v>100</v>
      </c>
      <c r="J99" s="67">
        <v>0</v>
      </c>
      <c r="K99" s="128">
        <v>197.58</v>
      </c>
      <c r="L99" s="128"/>
    </row>
    <row r="100" spans="1:12" x14ac:dyDescent="0.3">
      <c r="A100" s="131" t="s">
        <v>146</v>
      </c>
      <c r="B100" s="131"/>
      <c r="C100" s="131"/>
      <c r="D100" s="131"/>
      <c r="E100" s="130">
        <v>0.06</v>
      </c>
      <c r="F100" s="130"/>
      <c r="G100" s="66">
        <v>0.06</v>
      </c>
      <c r="H100" s="66">
        <v>0</v>
      </c>
      <c r="I100" s="66">
        <v>0</v>
      </c>
      <c r="J100" s="66">
        <v>0</v>
      </c>
      <c r="K100" s="130">
        <v>0.06</v>
      </c>
      <c r="L100" s="130"/>
    </row>
    <row r="101" spans="1:12" x14ac:dyDescent="0.3">
      <c r="A101" s="127" t="s">
        <v>145</v>
      </c>
      <c r="B101" s="127"/>
      <c r="C101" s="127"/>
      <c r="D101" s="127"/>
      <c r="E101" s="128">
        <v>0.06</v>
      </c>
      <c r="F101" s="128"/>
      <c r="G101" s="67">
        <v>0.06</v>
      </c>
      <c r="H101" s="67">
        <v>0</v>
      </c>
      <c r="I101" s="67">
        <v>0</v>
      </c>
      <c r="J101" s="67">
        <v>0</v>
      </c>
      <c r="K101" s="128">
        <v>0.06</v>
      </c>
      <c r="L101" s="128"/>
    </row>
    <row r="102" spans="1:12" x14ac:dyDescent="0.3">
      <c r="A102" s="131" t="s">
        <v>150</v>
      </c>
      <c r="B102" s="131"/>
      <c r="C102" s="131"/>
      <c r="D102" s="131"/>
      <c r="E102" s="130">
        <v>5932.31</v>
      </c>
      <c r="F102" s="130"/>
      <c r="G102" s="66">
        <v>5932.31</v>
      </c>
      <c r="H102" s="66">
        <v>0</v>
      </c>
      <c r="I102" s="66">
        <v>0</v>
      </c>
      <c r="J102" s="66">
        <v>0</v>
      </c>
      <c r="K102" s="130">
        <v>5932.31</v>
      </c>
      <c r="L102" s="130"/>
    </row>
    <row r="103" spans="1:12" x14ac:dyDescent="0.3">
      <c r="A103" s="127" t="s">
        <v>163</v>
      </c>
      <c r="B103" s="127"/>
      <c r="C103" s="127"/>
      <c r="D103" s="127"/>
      <c r="E103" s="128">
        <v>3030</v>
      </c>
      <c r="F103" s="128"/>
      <c r="G103" s="67">
        <v>3030</v>
      </c>
      <c r="H103" s="67">
        <v>0</v>
      </c>
      <c r="I103" s="67">
        <v>0</v>
      </c>
      <c r="J103" s="67">
        <v>0</v>
      </c>
      <c r="K103" s="128">
        <v>3030</v>
      </c>
      <c r="L103" s="128"/>
    </row>
    <row r="104" spans="1:12" x14ac:dyDescent="0.3">
      <c r="A104" s="127" t="s">
        <v>151</v>
      </c>
      <c r="B104" s="127"/>
      <c r="C104" s="127"/>
      <c r="D104" s="127"/>
      <c r="E104" s="128">
        <v>2902.31</v>
      </c>
      <c r="F104" s="128"/>
      <c r="G104" s="67">
        <v>2902.31</v>
      </c>
      <c r="H104" s="67">
        <v>0</v>
      </c>
      <c r="I104" s="67">
        <v>0</v>
      </c>
      <c r="J104" s="67">
        <v>0</v>
      </c>
      <c r="K104" s="128">
        <v>2902.31</v>
      </c>
      <c r="L104" s="128"/>
    </row>
    <row r="105" spans="1:12" x14ac:dyDescent="0.3">
      <c r="A105" s="131" t="s">
        <v>154</v>
      </c>
      <c r="B105" s="131"/>
      <c r="C105" s="131"/>
      <c r="D105" s="131"/>
      <c r="E105" s="130">
        <v>124022.16</v>
      </c>
      <c r="F105" s="130"/>
      <c r="G105" s="66">
        <v>124022.16</v>
      </c>
      <c r="H105" s="66">
        <v>0</v>
      </c>
      <c r="I105" s="66">
        <v>68702.7</v>
      </c>
      <c r="J105" s="66">
        <v>7426.54</v>
      </c>
      <c r="K105" s="130">
        <v>47892.92</v>
      </c>
      <c r="L105" s="130"/>
    </row>
    <row r="106" spans="1:12" x14ac:dyDescent="0.3">
      <c r="A106" s="127" t="s">
        <v>145</v>
      </c>
      <c r="B106" s="127"/>
      <c r="C106" s="127"/>
      <c r="D106" s="127"/>
      <c r="E106" s="128">
        <v>139.19</v>
      </c>
      <c r="F106" s="128"/>
      <c r="G106" s="67">
        <v>139.19</v>
      </c>
      <c r="H106" s="67">
        <v>0</v>
      </c>
      <c r="I106" s="67">
        <v>0</v>
      </c>
      <c r="J106" s="67">
        <v>0</v>
      </c>
      <c r="K106" s="128">
        <v>139.19</v>
      </c>
      <c r="L106" s="128"/>
    </row>
    <row r="107" spans="1:12" x14ac:dyDescent="0.3">
      <c r="A107" s="127" t="s">
        <v>151</v>
      </c>
      <c r="B107" s="127"/>
      <c r="C107" s="127"/>
      <c r="D107" s="127"/>
      <c r="E107" s="128">
        <v>123882.97</v>
      </c>
      <c r="F107" s="128"/>
      <c r="G107" s="67">
        <v>123882.97</v>
      </c>
      <c r="H107" s="67">
        <v>0</v>
      </c>
      <c r="I107" s="67">
        <v>68702.7</v>
      </c>
      <c r="J107" s="67">
        <v>7426.54</v>
      </c>
      <c r="K107" s="128">
        <v>47753.73</v>
      </c>
      <c r="L107" s="128"/>
    </row>
    <row r="108" spans="1:12" x14ac:dyDescent="0.3">
      <c r="A108" s="131" t="s">
        <v>156</v>
      </c>
      <c r="B108" s="131"/>
      <c r="C108" s="131"/>
      <c r="D108" s="131"/>
      <c r="E108" s="130">
        <v>2682.67</v>
      </c>
      <c r="F108" s="130"/>
      <c r="G108" s="66">
        <v>2682.67</v>
      </c>
      <c r="H108" s="66">
        <v>0</v>
      </c>
      <c r="I108" s="66">
        <v>1543.61</v>
      </c>
      <c r="J108" s="66">
        <v>0.02</v>
      </c>
      <c r="K108" s="130">
        <v>1139.04</v>
      </c>
      <c r="L108" s="130"/>
    </row>
    <row r="109" spans="1:12" x14ac:dyDescent="0.3">
      <c r="A109" s="127" t="s">
        <v>145</v>
      </c>
      <c r="B109" s="127"/>
      <c r="C109" s="127"/>
      <c r="D109" s="127"/>
      <c r="E109" s="128">
        <v>1543.63</v>
      </c>
      <c r="F109" s="128"/>
      <c r="G109" s="67">
        <v>1543.63</v>
      </c>
      <c r="H109" s="67">
        <v>0</v>
      </c>
      <c r="I109" s="67">
        <v>1543.61</v>
      </c>
      <c r="J109" s="67">
        <v>0.02</v>
      </c>
      <c r="K109" s="128">
        <v>0</v>
      </c>
      <c r="L109" s="128"/>
    </row>
    <row r="110" spans="1:12" x14ac:dyDescent="0.3">
      <c r="A110" s="127" t="s">
        <v>151</v>
      </c>
      <c r="B110" s="127"/>
      <c r="C110" s="127"/>
      <c r="D110" s="127"/>
      <c r="E110" s="128">
        <v>1139.04</v>
      </c>
      <c r="F110" s="128"/>
      <c r="G110" s="67">
        <v>1139.04</v>
      </c>
      <c r="H110" s="67">
        <v>0</v>
      </c>
      <c r="I110" s="67">
        <v>0</v>
      </c>
      <c r="J110" s="67">
        <v>0</v>
      </c>
      <c r="K110" s="128">
        <v>1139.04</v>
      </c>
      <c r="L110" s="128"/>
    </row>
    <row r="111" spans="1:12" x14ac:dyDescent="0.3">
      <c r="A111" s="131" t="s">
        <v>158</v>
      </c>
      <c r="B111" s="131"/>
      <c r="C111" s="131"/>
      <c r="D111" s="131"/>
      <c r="E111" s="130">
        <v>9</v>
      </c>
      <c r="F111" s="130"/>
      <c r="G111" s="66">
        <v>9</v>
      </c>
      <c r="H111" s="66">
        <v>0</v>
      </c>
      <c r="I111" s="66">
        <v>0</v>
      </c>
      <c r="J111" s="66">
        <v>0</v>
      </c>
      <c r="K111" s="130">
        <v>9</v>
      </c>
      <c r="L111" s="130"/>
    </row>
    <row r="112" spans="1:12" x14ac:dyDescent="0.3">
      <c r="A112" s="127" t="s">
        <v>151</v>
      </c>
      <c r="B112" s="127"/>
      <c r="C112" s="127"/>
      <c r="D112" s="127"/>
      <c r="E112" s="128">
        <v>9</v>
      </c>
      <c r="F112" s="128"/>
      <c r="G112" s="67">
        <v>9</v>
      </c>
      <c r="H112" s="67">
        <v>0</v>
      </c>
      <c r="I112" s="67">
        <v>0</v>
      </c>
      <c r="J112" s="67">
        <v>0</v>
      </c>
      <c r="K112" s="128">
        <v>9</v>
      </c>
      <c r="L112" s="128"/>
    </row>
    <row r="113" spans="1:12" x14ac:dyDescent="0.3">
      <c r="A113" s="131" t="s">
        <v>159</v>
      </c>
      <c r="B113" s="131"/>
      <c r="C113" s="131"/>
      <c r="D113" s="131"/>
      <c r="E113" s="130">
        <v>68.17</v>
      </c>
      <c r="F113" s="130"/>
      <c r="G113" s="66">
        <v>68.17</v>
      </c>
      <c r="H113" s="66">
        <v>0</v>
      </c>
      <c r="I113" s="66">
        <v>0</v>
      </c>
      <c r="J113" s="66">
        <v>0</v>
      </c>
      <c r="K113" s="130">
        <v>68.17</v>
      </c>
      <c r="L113" s="130"/>
    </row>
    <row r="114" spans="1:12" x14ac:dyDescent="0.3">
      <c r="A114" s="127" t="s">
        <v>145</v>
      </c>
      <c r="B114" s="127"/>
      <c r="C114" s="127"/>
      <c r="D114" s="127"/>
      <c r="E114" s="128">
        <v>68.17</v>
      </c>
      <c r="F114" s="128"/>
      <c r="G114" s="67">
        <v>68.17</v>
      </c>
      <c r="H114" s="67">
        <v>0</v>
      </c>
      <c r="I114" s="67">
        <v>0</v>
      </c>
      <c r="J114" s="67">
        <v>0</v>
      </c>
      <c r="K114" s="128">
        <v>68.17</v>
      </c>
      <c r="L114" s="128"/>
    </row>
    <row r="115" spans="1:12" x14ac:dyDescent="0.3">
      <c r="A115" s="131" t="s">
        <v>160</v>
      </c>
      <c r="B115" s="131"/>
      <c r="C115" s="131"/>
      <c r="D115" s="131"/>
      <c r="E115" s="130">
        <v>17.75</v>
      </c>
      <c r="F115" s="130"/>
      <c r="G115" s="66">
        <v>17.75</v>
      </c>
      <c r="H115" s="66">
        <v>0</v>
      </c>
      <c r="I115" s="66">
        <v>0</v>
      </c>
      <c r="J115" s="66">
        <v>0</v>
      </c>
      <c r="K115" s="130">
        <v>17.75</v>
      </c>
      <c r="L115" s="130"/>
    </row>
    <row r="116" spans="1:12" x14ac:dyDescent="0.3">
      <c r="A116" s="127" t="s">
        <v>151</v>
      </c>
      <c r="B116" s="127"/>
      <c r="C116" s="127"/>
      <c r="D116" s="127"/>
      <c r="E116" s="128">
        <v>17.75</v>
      </c>
      <c r="F116" s="128"/>
      <c r="G116" s="67">
        <v>17.75</v>
      </c>
      <c r="H116" s="67">
        <v>0</v>
      </c>
      <c r="I116" s="67">
        <v>0</v>
      </c>
      <c r="J116" s="67">
        <v>0</v>
      </c>
      <c r="K116" s="128">
        <v>17.75</v>
      </c>
      <c r="L116" s="128"/>
    </row>
    <row r="117" spans="1:12" x14ac:dyDescent="0.3">
      <c r="A117" s="131" t="s">
        <v>164</v>
      </c>
      <c r="B117" s="131"/>
      <c r="C117" s="131"/>
      <c r="D117" s="131"/>
      <c r="E117" s="130">
        <v>30</v>
      </c>
      <c r="F117" s="130"/>
      <c r="G117" s="66">
        <v>30</v>
      </c>
      <c r="H117" s="66">
        <v>0</v>
      </c>
      <c r="I117" s="66">
        <v>0</v>
      </c>
      <c r="J117" s="66">
        <v>0</v>
      </c>
      <c r="K117" s="130">
        <v>30</v>
      </c>
      <c r="L117" s="130"/>
    </row>
    <row r="118" spans="1:12" x14ac:dyDescent="0.3">
      <c r="A118" s="131" t="s">
        <v>142</v>
      </c>
      <c r="B118" s="131"/>
      <c r="C118" s="131"/>
      <c r="D118" s="131"/>
      <c r="E118" s="130">
        <v>30</v>
      </c>
      <c r="F118" s="130"/>
      <c r="G118" s="66">
        <v>30</v>
      </c>
      <c r="H118" s="66">
        <v>0</v>
      </c>
      <c r="I118" s="66">
        <v>0</v>
      </c>
      <c r="J118" s="66">
        <v>0</v>
      </c>
      <c r="K118" s="130">
        <v>30</v>
      </c>
      <c r="L118" s="130"/>
    </row>
    <row r="119" spans="1:12" x14ac:dyDescent="0.3">
      <c r="A119" s="131" t="s">
        <v>154</v>
      </c>
      <c r="B119" s="131"/>
      <c r="C119" s="131"/>
      <c r="D119" s="131"/>
      <c r="E119" s="130">
        <v>30</v>
      </c>
      <c r="F119" s="130"/>
      <c r="G119" s="66">
        <v>30</v>
      </c>
      <c r="H119" s="66">
        <v>0</v>
      </c>
      <c r="I119" s="66">
        <v>0</v>
      </c>
      <c r="J119" s="66">
        <v>0</v>
      </c>
      <c r="K119" s="130">
        <v>30</v>
      </c>
      <c r="L119" s="130"/>
    </row>
    <row r="120" spans="1:12" x14ac:dyDescent="0.3">
      <c r="A120" s="127" t="s">
        <v>151</v>
      </c>
      <c r="B120" s="127"/>
      <c r="C120" s="127"/>
      <c r="D120" s="127"/>
      <c r="E120" s="128">
        <v>30</v>
      </c>
      <c r="F120" s="128"/>
      <c r="G120" s="67">
        <v>30</v>
      </c>
      <c r="H120" s="67">
        <v>0</v>
      </c>
      <c r="I120" s="67">
        <v>0</v>
      </c>
      <c r="J120" s="67">
        <v>0</v>
      </c>
      <c r="K120" s="128">
        <v>30</v>
      </c>
      <c r="L120" s="128"/>
    </row>
    <row r="121" spans="1:12" x14ac:dyDescent="0.3">
      <c r="A121" s="131" t="s">
        <v>165</v>
      </c>
      <c r="B121" s="131"/>
      <c r="C121" s="131"/>
      <c r="D121" s="131"/>
      <c r="E121" s="130">
        <v>446359.86</v>
      </c>
      <c r="F121" s="130"/>
      <c r="G121" s="66">
        <v>446359.86</v>
      </c>
      <c r="H121" s="66">
        <v>0</v>
      </c>
      <c r="I121" s="66">
        <v>0</v>
      </c>
      <c r="J121" s="66">
        <v>0</v>
      </c>
      <c r="K121" s="130">
        <v>446359.86</v>
      </c>
      <c r="L121" s="130"/>
    </row>
    <row r="122" spans="1:12" x14ac:dyDescent="0.3">
      <c r="A122" s="131" t="s">
        <v>142</v>
      </c>
      <c r="B122" s="131"/>
      <c r="C122" s="131"/>
      <c r="D122" s="131"/>
      <c r="E122" s="130">
        <v>446359.86</v>
      </c>
      <c r="F122" s="130"/>
      <c r="G122" s="66">
        <v>446359.86</v>
      </c>
      <c r="H122" s="66">
        <v>0</v>
      </c>
      <c r="I122" s="66">
        <v>0</v>
      </c>
      <c r="J122" s="66">
        <v>0</v>
      </c>
      <c r="K122" s="130">
        <v>446359.86</v>
      </c>
      <c r="L122" s="130"/>
    </row>
    <row r="123" spans="1:12" x14ac:dyDescent="0.3">
      <c r="A123" s="131" t="s">
        <v>154</v>
      </c>
      <c r="B123" s="131"/>
      <c r="C123" s="131"/>
      <c r="D123" s="131"/>
      <c r="E123" s="130">
        <v>446359.86</v>
      </c>
      <c r="F123" s="130"/>
      <c r="G123" s="66">
        <v>446359.86</v>
      </c>
      <c r="H123" s="66">
        <v>0</v>
      </c>
      <c r="I123" s="66">
        <v>0</v>
      </c>
      <c r="J123" s="66">
        <v>0</v>
      </c>
      <c r="K123" s="130">
        <v>446359.86</v>
      </c>
      <c r="L123" s="130"/>
    </row>
    <row r="124" spans="1:12" x14ac:dyDescent="0.3">
      <c r="A124" s="127" t="s">
        <v>144</v>
      </c>
      <c r="B124" s="127"/>
      <c r="C124" s="127"/>
      <c r="D124" s="127"/>
      <c r="E124" s="128">
        <v>78096</v>
      </c>
      <c r="F124" s="128"/>
      <c r="G124" s="67">
        <v>78096</v>
      </c>
      <c r="H124" s="67">
        <v>0</v>
      </c>
      <c r="I124" s="67">
        <v>0</v>
      </c>
      <c r="J124" s="67">
        <v>0</v>
      </c>
      <c r="K124" s="128">
        <v>78096</v>
      </c>
      <c r="L124" s="128"/>
    </row>
    <row r="125" spans="1:12" x14ac:dyDescent="0.3">
      <c r="A125" s="127" t="s">
        <v>145</v>
      </c>
      <c r="B125" s="127"/>
      <c r="C125" s="127"/>
      <c r="D125" s="127"/>
      <c r="E125" s="128">
        <v>7.01</v>
      </c>
      <c r="F125" s="128"/>
      <c r="G125" s="67">
        <v>7.01</v>
      </c>
      <c r="H125" s="67">
        <v>0</v>
      </c>
      <c r="I125" s="67">
        <v>0</v>
      </c>
      <c r="J125" s="67">
        <v>0</v>
      </c>
      <c r="K125" s="128">
        <v>7.01</v>
      </c>
      <c r="L125" s="128"/>
    </row>
    <row r="126" spans="1:12" x14ac:dyDescent="0.3">
      <c r="A126" s="127" t="s">
        <v>151</v>
      </c>
      <c r="B126" s="127"/>
      <c r="C126" s="127"/>
      <c r="D126" s="127"/>
      <c r="E126" s="128">
        <v>368256.85</v>
      </c>
      <c r="F126" s="128"/>
      <c r="G126" s="67">
        <v>368256.85</v>
      </c>
      <c r="H126" s="67">
        <v>0</v>
      </c>
      <c r="I126" s="67">
        <v>0</v>
      </c>
      <c r="J126" s="67">
        <v>0</v>
      </c>
      <c r="K126" s="128">
        <v>368256.85</v>
      </c>
      <c r="L126" s="128"/>
    </row>
    <row r="127" spans="1:12" x14ac:dyDescent="0.3">
      <c r="A127" s="131" t="s">
        <v>166</v>
      </c>
      <c r="B127" s="131"/>
      <c r="C127" s="131"/>
      <c r="D127" s="131"/>
      <c r="E127" s="130">
        <v>15923.01</v>
      </c>
      <c r="F127" s="130"/>
      <c r="G127" s="66">
        <v>15923.01</v>
      </c>
      <c r="H127" s="66">
        <v>0</v>
      </c>
      <c r="I127" s="66">
        <v>0</v>
      </c>
      <c r="J127" s="66">
        <v>0</v>
      </c>
      <c r="K127" s="130">
        <v>15923.01</v>
      </c>
      <c r="L127" s="130"/>
    </row>
    <row r="128" spans="1:12" x14ac:dyDescent="0.3">
      <c r="A128" s="131" t="s">
        <v>142</v>
      </c>
      <c r="B128" s="131"/>
      <c r="C128" s="131"/>
      <c r="D128" s="131"/>
      <c r="E128" s="130">
        <v>15923.01</v>
      </c>
      <c r="F128" s="130"/>
      <c r="G128" s="66">
        <v>15923.01</v>
      </c>
      <c r="H128" s="66">
        <v>0</v>
      </c>
      <c r="I128" s="66">
        <v>0</v>
      </c>
      <c r="J128" s="66">
        <v>0</v>
      </c>
      <c r="K128" s="130">
        <v>15923.01</v>
      </c>
      <c r="L128" s="130"/>
    </row>
    <row r="129" spans="1:12" x14ac:dyDescent="0.3">
      <c r="A129" s="131" t="s">
        <v>154</v>
      </c>
      <c r="B129" s="131"/>
      <c r="C129" s="131"/>
      <c r="D129" s="131"/>
      <c r="E129" s="130">
        <v>15923.01</v>
      </c>
      <c r="F129" s="130"/>
      <c r="G129" s="66">
        <v>15923.01</v>
      </c>
      <c r="H129" s="66">
        <v>0</v>
      </c>
      <c r="I129" s="66">
        <v>0</v>
      </c>
      <c r="J129" s="66">
        <v>0</v>
      </c>
      <c r="K129" s="130">
        <v>15923.01</v>
      </c>
      <c r="L129" s="130"/>
    </row>
    <row r="130" spans="1:12" x14ac:dyDescent="0.3">
      <c r="A130" s="127" t="s">
        <v>145</v>
      </c>
      <c r="B130" s="127"/>
      <c r="C130" s="127"/>
      <c r="D130" s="127"/>
      <c r="E130" s="128">
        <v>800</v>
      </c>
      <c r="F130" s="128"/>
      <c r="G130" s="67">
        <v>800</v>
      </c>
      <c r="H130" s="67">
        <v>0</v>
      </c>
      <c r="I130" s="67">
        <v>0</v>
      </c>
      <c r="J130" s="67">
        <v>0</v>
      </c>
      <c r="K130" s="128">
        <v>800</v>
      </c>
      <c r="L130" s="128"/>
    </row>
    <row r="131" spans="1:12" x14ac:dyDescent="0.3">
      <c r="A131" s="127" t="s">
        <v>151</v>
      </c>
      <c r="B131" s="127"/>
      <c r="C131" s="127"/>
      <c r="D131" s="127"/>
      <c r="E131" s="128">
        <v>15123.01</v>
      </c>
      <c r="F131" s="128"/>
      <c r="G131" s="67">
        <v>15123.01</v>
      </c>
      <c r="H131" s="67">
        <v>0</v>
      </c>
      <c r="I131" s="67">
        <v>0</v>
      </c>
      <c r="J131" s="67">
        <v>0</v>
      </c>
      <c r="K131" s="128">
        <v>15123.01</v>
      </c>
      <c r="L131" s="128"/>
    </row>
    <row r="132" spans="1:12" x14ac:dyDescent="0.3">
      <c r="A132" s="129" t="s">
        <v>167</v>
      </c>
      <c r="B132" s="129"/>
      <c r="C132" s="129"/>
      <c r="D132" s="129"/>
      <c r="E132" s="130">
        <v>3944620.44</v>
      </c>
      <c r="F132" s="130"/>
      <c r="G132" s="66">
        <v>2868809.3</v>
      </c>
      <c r="H132" s="66">
        <v>1075811.1399999999</v>
      </c>
      <c r="I132" s="66">
        <v>1534321.17</v>
      </c>
      <c r="J132" s="66">
        <v>48731.199999999997</v>
      </c>
      <c r="K132" s="130">
        <v>2361568.0699999998</v>
      </c>
      <c r="L132" s="130"/>
    </row>
  </sheetData>
  <mergeCells count="391">
    <mergeCell ref="C1:J1"/>
    <mergeCell ref="A3:D3"/>
    <mergeCell ref="E3:F3"/>
    <mergeCell ref="K3:L3"/>
    <mergeCell ref="A4:D4"/>
    <mergeCell ref="E4:F4"/>
    <mergeCell ref="K4:L4"/>
    <mergeCell ref="A7:D7"/>
    <mergeCell ref="E7:F7"/>
    <mergeCell ref="K7:L7"/>
    <mergeCell ref="A8:D8"/>
    <mergeCell ref="E8:F8"/>
    <mergeCell ref="K8:L8"/>
    <mergeCell ref="A5:D5"/>
    <mergeCell ref="E5:F5"/>
    <mergeCell ref="K5:L5"/>
    <mergeCell ref="A6:D6"/>
    <mergeCell ref="E6:F6"/>
    <mergeCell ref="K6:L6"/>
    <mergeCell ref="A11:D11"/>
    <mergeCell ref="E11:F11"/>
    <mergeCell ref="K11:L11"/>
    <mergeCell ref="A12:D12"/>
    <mergeCell ref="E12:F12"/>
    <mergeCell ref="K12:L12"/>
    <mergeCell ref="A9:D9"/>
    <mergeCell ref="E9:F9"/>
    <mergeCell ref="K9:L9"/>
    <mergeCell ref="A10:D10"/>
    <mergeCell ref="E10:F10"/>
    <mergeCell ref="K10:L10"/>
    <mergeCell ref="A15:D15"/>
    <mergeCell ref="E15:F15"/>
    <mergeCell ref="K15:L15"/>
    <mergeCell ref="A16:D16"/>
    <mergeCell ref="E16:F16"/>
    <mergeCell ref="K16:L16"/>
    <mergeCell ref="A13:D13"/>
    <mergeCell ref="E13:F13"/>
    <mergeCell ref="K13:L13"/>
    <mergeCell ref="A14:D14"/>
    <mergeCell ref="E14:F14"/>
    <mergeCell ref="K14:L14"/>
    <mergeCell ref="A19:D19"/>
    <mergeCell ref="E19:F19"/>
    <mergeCell ref="K19:L19"/>
    <mergeCell ref="A20:D20"/>
    <mergeCell ref="E20:F20"/>
    <mergeCell ref="K20:L20"/>
    <mergeCell ref="A17:D17"/>
    <mergeCell ref="E17:F17"/>
    <mergeCell ref="K17:L17"/>
    <mergeCell ref="A18:D18"/>
    <mergeCell ref="E18:F18"/>
    <mergeCell ref="K18:L18"/>
    <mergeCell ref="A23:D23"/>
    <mergeCell ref="E23:F23"/>
    <mergeCell ref="K23:L23"/>
    <mergeCell ref="A24:D24"/>
    <mergeCell ref="E24:F24"/>
    <mergeCell ref="K24:L24"/>
    <mergeCell ref="A21:D21"/>
    <mergeCell ref="E21:F21"/>
    <mergeCell ref="K21:L21"/>
    <mergeCell ref="A22:D22"/>
    <mergeCell ref="E22:F22"/>
    <mergeCell ref="K22:L22"/>
    <mergeCell ref="A27:D27"/>
    <mergeCell ref="E27:F27"/>
    <mergeCell ref="K27:L27"/>
    <mergeCell ref="A28:D28"/>
    <mergeCell ref="E28:F28"/>
    <mergeCell ref="K28:L28"/>
    <mergeCell ref="A25:D25"/>
    <mergeCell ref="E25:F25"/>
    <mergeCell ref="K25:L25"/>
    <mergeCell ref="A26:D26"/>
    <mergeCell ref="E26:F26"/>
    <mergeCell ref="K26:L26"/>
    <mergeCell ref="A31:D31"/>
    <mergeCell ref="E31:F31"/>
    <mergeCell ref="K31:L31"/>
    <mergeCell ref="A32:D32"/>
    <mergeCell ref="E32:F32"/>
    <mergeCell ref="K32:L32"/>
    <mergeCell ref="A29:D29"/>
    <mergeCell ref="E29:F29"/>
    <mergeCell ref="K29:L29"/>
    <mergeCell ref="A30:D30"/>
    <mergeCell ref="E30:F30"/>
    <mergeCell ref="K30:L30"/>
    <mergeCell ref="A35:D35"/>
    <mergeCell ref="E35:F35"/>
    <mergeCell ref="K35:L35"/>
    <mergeCell ref="A36:D36"/>
    <mergeCell ref="E36:F36"/>
    <mergeCell ref="K36:L36"/>
    <mergeCell ref="A33:D33"/>
    <mergeCell ref="E33:F33"/>
    <mergeCell ref="K33:L33"/>
    <mergeCell ref="A34:D34"/>
    <mergeCell ref="E34:F34"/>
    <mergeCell ref="K34:L34"/>
    <mergeCell ref="A39:D39"/>
    <mergeCell ref="E39:F39"/>
    <mergeCell ref="K39:L39"/>
    <mergeCell ref="A40:D40"/>
    <mergeCell ref="E40:F40"/>
    <mergeCell ref="K40:L40"/>
    <mergeCell ref="A37:D37"/>
    <mergeCell ref="E37:F37"/>
    <mergeCell ref="K37:L37"/>
    <mergeCell ref="A38:D38"/>
    <mergeCell ref="E38:F38"/>
    <mergeCell ref="K38:L38"/>
    <mergeCell ref="A43:D43"/>
    <mergeCell ref="E43:F43"/>
    <mergeCell ref="K43:L43"/>
    <mergeCell ref="A44:D44"/>
    <mergeCell ref="E44:F44"/>
    <mergeCell ref="K44:L44"/>
    <mergeCell ref="A41:D41"/>
    <mergeCell ref="E41:F41"/>
    <mergeCell ref="K41:L41"/>
    <mergeCell ref="A42:D42"/>
    <mergeCell ref="E42:F42"/>
    <mergeCell ref="K42:L42"/>
    <mergeCell ref="A47:D47"/>
    <mergeCell ref="E47:F47"/>
    <mergeCell ref="K47:L47"/>
    <mergeCell ref="A48:D48"/>
    <mergeCell ref="E48:F48"/>
    <mergeCell ref="K48:L48"/>
    <mergeCell ref="A45:D45"/>
    <mergeCell ref="E45:F45"/>
    <mergeCell ref="K45:L45"/>
    <mergeCell ref="A46:D46"/>
    <mergeCell ref="E46:F46"/>
    <mergeCell ref="K46:L46"/>
    <mergeCell ref="A51:D51"/>
    <mergeCell ref="E51:F51"/>
    <mergeCell ref="K51:L51"/>
    <mergeCell ref="A52:D52"/>
    <mergeCell ref="E52:F52"/>
    <mergeCell ref="K52:L52"/>
    <mergeCell ref="A49:D49"/>
    <mergeCell ref="E49:F49"/>
    <mergeCell ref="K49:L49"/>
    <mergeCell ref="A50:D50"/>
    <mergeCell ref="E50:F50"/>
    <mergeCell ref="K50:L50"/>
    <mergeCell ref="A55:D55"/>
    <mergeCell ref="E55:F55"/>
    <mergeCell ref="K55:L55"/>
    <mergeCell ref="A56:D56"/>
    <mergeCell ref="E56:F56"/>
    <mergeCell ref="K56:L56"/>
    <mergeCell ref="A53:D53"/>
    <mergeCell ref="E53:F53"/>
    <mergeCell ref="K53:L53"/>
    <mergeCell ref="A54:D54"/>
    <mergeCell ref="E54:F54"/>
    <mergeCell ref="K54:L54"/>
    <mergeCell ref="A59:D59"/>
    <mergeCell ref="E59:F59"/>
    <mergeCell ref="K59:L59"/>
    <mergeCell ref="A60:D60"/>
    <mergeCell ref="E60:F60"/>
    <mergeCell ref="K60:L60"/>
    <mergeCell ref="A57:D57"/>
    <mergeCell ref="E57:F57"/>
    <mergeCell ref="K57:L57"/>
    <mergeCell ref="A58:D58"/>
    <mergeCell ref="E58:F58"/>
    <mergeCell ref="K58:L58"/>
    <mergeCell ref="A63:D63"/>
    <mergeCell ref="E63:F63"/>
    <mergeCell ref="K63:L63"/>
    <mergeCell ref="A64:D64"/>
    <mergeCell ref="E64:F64"/>
    <mergeCell ref="K64:L64"/>
    <mergeCell ref="A61:D61"/>
    <mergeCell ref="E61:F61"/>
    <mergeCell ref="K61:L61"/>
    <mergeCell ref="A62:D62"/>
    <mergeCell ref="E62:F62"/>
    <mergeCell ref="K62:L62"/>
    <mergeCell ref="A67:D67"/>
    <mergeCell ref="E67:F67"/>
    <mergeCell ref="K67:L67"/>
    <mergeCell ref="A68:D68"/>
    <mergeCell ref="E68:F68"/>
    <mergeCell ref="K68:L68"/>
    <mergeCell ref="A65:D65"/>
    <mergeCell ref="E65:F65"/>
    <mergeCell ref="K65:L65"/>
    <mergeCell ref="A66:D66"/>
    <mergeCell ref="E66:F66"/>
    <mergeCell ref="K66:L66"/>
    <mergeCell ref="A71:D71"/>
    <mergeCell ref="E71:F71"/>
    <mergeCell ref="K71:L71"/>
    <mergeCell ref="A72:D72"/>
    <mergeCell ref="E72:F72"/>
    <mergeCell ref="K72:L72"/>
    <mergeCell ref="A69:D69"/>
    <mergeCell ref="E69:F69"/>
    <mergeCell ref="K69:L69"/>
    <mergeCell ref="A70:D70"/>
    <mergeCell ref="E70:F70"/>
    <mergeCell ref="K70:L70"/>
    <mergeCell ref="A75:D75"/>
    <mergeCell ref="E75:F75"/>
    <mergeCell ref="K75:L75"/>
    <mergeCell ref="A76:D76"/>
    <mergeCell ref="E76:F76"/>
    <mergeCell ref="K76:L76"/>
    <mergeCell ref="A73:D73"/>
    <mergeCell ref="E73:F73"/>
    <mergeCell ref="K73:L73"/>
    <mergeCell ref="A74:D74"/>
    <mergeCell ref="E74:F74"/>
    <mergeCell ref="K74:L74"/>
    <mergeCell ref="A79:D79"/>
    <mergeCell ref="E79:F79"/>
    <mergeCell ref="K79:L79"/>
    <mergeCell ref="A80:D80"/>
    <mergeCell ref="E80:F80"/>
    <mergeCell ref="K80:L80"/>
    <mergeCell ref="A77:D77"/>
    <mergeCell ref="E77:F77"/>
    <mergeCell ref="K77:L77"/>
    <mergeCell ref="A78:D78"/>
    <mergeCell ref="E78:F78"/>
    <mergeCell ref="K78:L78"/>
    <mergeCell ref="A83:D83"/>
    <mergeCell ref="E83:F83"/>
    <mergeCell ref="K83:L83"/>
    <mergeCell ref="A84:D84"/>
    <mergeCell ref="E84:F84"/>
    <mergeCell ref="K84:L84"/>
    <mergeCell ref="A81:D81"/>
    <mergeCell ref="E81:F81"/>
    <mergeCell ref="K81:L81"/>
    <mergeCell ref="A82:D82"/>
    <mergeCell ref="E82:F82"/>
    <mergeCell ref="K82:L82"/>
    <mergeCell ref="A87:D87"/>
    <mergeCell ref="E87:F87"/>
    <mergeCell ref="K87:L87"/>
    <mergeCell ref="A88:D88"/>
    <mergeCell ref="E88:F88"/>
    <mergeCell ref="K88:L88"/>
    <mergeCell ref="A85:D85"/>
    <mergeCell ref="E85:F85"/>
    <mergeCell ref="K85:L85"/>
    <mergeCell ref="A86:D86"/>
    <mergeCell ref="E86:F86"/>
    <mergeCell ref="K86:L86"/>
    <mergeCell ref="A91:D91"/>
    <mergeCell ref="E91:F91"/>
    <mergeCell ref="K91:L91"/>
    <mergeCell ref="A92:D92"/>
    <mergeCell ref="E92:F92"/>
    <mergeCell ref="K92:L92"/>
    <mergeCell ref="A89:D89"/>
    <mergeCell ref="E89:F89"/>
    <mergeCell ref="K89:L89"/>
    <mergeCell ref="A90:D90"/>
    <mergeCell ref="E90:F90"/>
    <mergeCell ref="K90:L90"/>
    <mergeCell ref="A95:D95"/>
    <mergeCell ref="E95:F95"/>
    <mergeCell ref="K95:L95"/>
    <mergeCell ref="A96:D96"/>
    <mergeCell ref="E96:F96"/>
    <mergeCell ref="K96:L96"/>
    <mergeCell ref="A93:D93"/>
    <mergeCell ref="E93:F93"/>
    <mergeCell ref="K93:L93"/>
    <mergeCell ref="A94:D94"/>
    <mergeCell ref="E94:F94"/>
    <mergeCell ref="K94:L94"/>
    <mergeCell ref="A99:D99"/>
    <mergeCell ref="E99:F99"/>
    <mergeCell ref="K99:L99"/>
    <mergeCell ref="A100:D100"/>
    <mergeCell ref="E100:F100"/>
    <mergeCell ref="K100:L100"/>
    <mergeCell ref="A97:D97"/>
    <mergeCell ref="E97:F97"/>
    <mergeCell ref="K97:L97"/>
    <mergeCell ref="A98:D98"/>
    <mergeCell ref="E98:F98"/>
    <mergeCell ref="K98:L98"/>
    <mergeCell ref="A103:D103"/>
    <mergeCell ref="E103:F103"/>
    <mergeCell ref="K103:L103"/>
    <mergeCell ref="A104:D104"/>
    <mergeCell ref="E104:F104"/>
    <mergeCell ref="K104:L104"/>
    <mergeCell ref="A101:D101"/>
    <mergeCell ref="E101:F101"/>
    <mergeCell ref="K101:L101"/>
    <mergeCell ref="A102:D102"/>
    <mergeCell ref="E102:F102"/>
    <mergeCell ref="K102:L102"/>
    <mergeCell ref="A107:D107"/>
    <mergeCell ref="E107:F107"/>
    <mergeCell ref="K107:L107"/>
    <mergeCell ref="A108:D108"/>
    <mergeCell ref="E108:F108"/>
    <mergeCell ref="K108:L108"/>
    <mergeCell ref="A105:D105"/>
    <mergeCell ref="E105:F105"/>
    <mergeCell ref="K105:L105"/>
    <mergeCell ref="A106:D106"/>
    <mergeCell ref="E106:F106"/>
    <mergeCell ref="K106:L106"/>
    <mergeCell ref="A111:D111"/>
    <mergeCell ref="E111:F111"/>
    <mergeCell ref="K111:L111"/>
    <mergeCell ref="A112:D112"/>
    <mergeCell ref="E112:F112"/>
    <mergeCell ref="K112:L112"/>
    <mergeCell ref="A109:D109"/>
    <mergeCell ref="E109:F109"/>
    <mergeCell ref="K109:L109"/>
    <mergeCell ref="A110:D110"/>
    <mergeCell ref="E110:F110"/>
    <mergeCell ref="K110:L110"/>
    <mergeCell ref="A115:D115"/>
    <mergeCell ref="E115:F115"/>
    <mergeCell ref="K115:L115"/>
    <mergeCell ref="A116:D116"/>
    <mergeCell ref="E116:F116"/>
    <mergeCell ref="K116:L116"/>
    <mergeCell ref="A113:D113"/>
    <mergeCell ref="E113:F113"/>
    <mergeCell ref="K113:L113"/>
    <mergeCell ref="A114:D114"/>
    <mergeCell ref="E114:F114"/>
    <mergeCell ref="K114:L114"/>
    <mergeCell ref="A119:D119"/>
    <mergeCell ref="E119:F119"/>
    <mergeCell ref="K119:L119"/>
    <mergeCell ref="A120:D120"/>
    <mergeCell ref="E120:F120"/>
    <mergeCell ref="K120:L120"/>
    <mergeCell ref="A117:D117"/>
    <mergeCell ref="E117:F117"/>
    <mergeCell ref="K117:L117"/>
    <mergeCell ref="A118:D118"/>
    <mergeCell ref="E118:F118"/>
    <mergeCell ref="K118:L118"/>
    <mergeCell ref="A123:D123"/>
    <mergeCell ref="E123:F123"/>
    <mergeCell ref="K123:L123"/>
    <mergeCell ref="A124:D124"/>
    <mergeCell ref="E124:F124"/>
    <mergeCell ref="K124:L124"/>
    <mergeCell ref="A121:D121"/>
    <mergeCell ref="E121:F121"/>
    <mergeCell ref="K121:L121"/>
    <mergeCell ref="A122:D122"/>
    <mergeCell ref="E122:F122"/>
    <mergeCell ref="K122:L122"/>
    <mergeCell ref="A127:D127"/>
    <mergeCell ref="E127:F127"/>
    <mergeCell ref="K127:L127"/>
    <mergeCell ref="A128:D128"/>
    <mergeCell ref="E128:F128"/>
    <mergeCell ref="K128:L128"/>
    <mergeCell ref="A125:D125"/>
    <mergeCell ref="E125:F125"/>
    <mergeCell ref="K125:L125"/>
    <mergeCell ref="A126:D126"/>
    <mergeCell ref="E126:F126"/>
    <mergeCell ref="K126:L126"/>
    <mergeCell ref="A131:D131"/>
    <mergeCell ref="E131:F131"/>
    <mergeCell ref="K131:L131"/>
    <mergeCell ref="A132:D132"/>
    <mergeCell ref="E132:F132"/>
    <mergeCell ref="K132:L132"/>
    <mergeCell ref="A129:D129"/>
    <mergeCell ref="E129:F129"/>
    <mergeCell ref="K129:L129"/>
    <mergeCell ref="A130:D130"/>
    <mergeCell ref="E130:F130"/>
    <mergeCell ref="K130:L13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D13" sqref="D13"/>
    </sheetView>
  </sheetViews>
  <sheetFormatPr defaultRowHeight="14.4" x14ac:dyDescent="0.3"/>
  <cols>
    <col min="1" max="1" width="23.109375" customWidth="1"/>
    <col min="2" max="2" width="15.5546875" customWidth="1"/>
    <col min="3" max="3" width="16.33203125" customWidth="1"/>
    <col min="4" max="4" width="13.6640625" customWidth="1"/>
    <col min="5" max="5" width="9.44140625" customWidth="1"/>
    <col min="6" max="7" width="13.6640625" customWidth="1"/>
    <col min="8" max="8" width="14.5546875" bestFit="1" customWidth="1"/>
    <col min="9" max="9" width="10.33203125" customWidth="1"/>
    <col min="10" max="10" width="12.33203125" bestFit="1" customWidth="1"/>
    <col min="11" max="11" width="10.44140625" customWidth="1"/>
  </cols>
  <sheetData>
    <row r="1" spans="1:11" x14ac:dyDescent="0.3">
      <c r="B1" s="52" t="s">
        <v>171</v>
      </c>
      <c r="C1" s="52"/>
      <c r="D1" s="51"/>
      <c r="E1" s="51"/>
      <c r="F1" s="51"/>
      <c r="G1" s="51"/>
      <c r="H1" s="51"/>
    </row>
    <row r="3" spans="1:11" ht="42" x14ac:dyDescent="0.3">
      <c r="A3" s="55" t="s">
        <v>177</v>
      </c>
      <c r="B3" s="56" t="s">
        <v>176</v>
      </c>
      <c r="C3" s="56" t="s">
        <v>179</v>
      </c>
      <c r="D3" s="55" t="s">
        <v>173</v>
      </c>
      <c r="E3" s="56" t="s">
        <v>1</v>
      </c>
      <c r="F3" s="56" t="s">
        <v>0</v>
      </c>
      <c r="G3" s="55" t="s">
        <v>179</v>
      </c>
      <c r="H3" s="55" t="s">
        <v>172</v>
      </c>
      <c r="I3" s="56" t="s">
        <v>1</v>
      </c>
      <c r="J3" s="55" t="s">
        <v>174</v>
      </c>
      <c r="K3" s="55" t="s">
        <v>175</v>
      </c>
    </row>
    <row r="4" spans="1:11" x14ac:dyDescent="0.3">
      <c r="A4" s="57" t="s">
        <v>2</v>
      </c>
      <c r="B4" s="69">
        <v>2075272</v>
      </c>
      <c r="C4" s="69">
        <v>2153367.87</v>
      </c>
      <c r="D4" s="58">
        <v>1119864.18</v>
      </c>
      <c r="E4" s="59">
        <f>D4/C4</f>
        <v>0.52005242374123462</v>
      </c>
      <c r="F4" s="58">
        <v>1702823</v>
      </c>
      <c r="G4" s="69">
        <v>1702823</v>
      </c>
      <c r="H4" s="58">
        <v>960996.95</v>
      </c>
      <c r="I4" s="59">
        <f>H4/G4</f>
        <v>0.56435516198688884</v>
      </c>
      <c r="J4" s="58">
        <f t="shared" ref="J4:J9" si="0">D4-H4</f>
        <v>158867.22999999998</v>
      </c>
      <c r="K4" s="60">
        <f>D4/H4*100-100</f>
        <v>16.531501999043812</v>
      </c>
    </row>
    <row r="5" spans="1:11" x14ac:dyDescent="0.3">
      <c r="A5" s="57" t="s">
        <v>3</v>
      </c>
      <c r="B5" s="69">
        <v>524500</v>
      </c>
      <c r="C5" s="69">
        <v>525307.51</v>
      </c>
      <c r="D5" s="58">
        <v>224946.14</v>
      </c>
      <c r="E5" s="59">
        <f t="shared" ref="E5:E9" si="1">D5/C5</f>
        <v>0.42821801652902319</v>
      </c>
      <c r="F5" s="58">
        <v>465000</v>
      </c>
      <c r="G5" s="69">
        <v>465000</v>
      </c>
      <c r="H5" s="58">
        <v>177869.89</v>
      </c>
      <c r="I5" s="59">
        <f t="shared" ref="I5:I9" si="2">H5/G5</f>
        <v>0.38251589247311829</v>
      </c>
      <c r="J5" s="58">
        <f t="shared" si="0"/>
        <v>47076.25</v>
      </c>
      <c r="K5" s="60">
        <f t="shared" ref="K5:K9" si="3">D5/H5*100-100</f>
        <v>26.466677412348986</v>
      </c>
    </row>
    <row r="6" spans="1:11" x14ac:dyDescent="0.3">
      <c r="A6" s="57" t="s">
        <v>4</v>
      </c>
      <c r="B6" s="69">
        <v>93500</v>
      </c>
      <c r="C6" s="69">
        <v>93500</v>
      </c>
      <c r="D6" s="58">
        <v>39028.550000000003</v>
      </c>
      <c r="E6" s="59">
        <f t="shared" si="1"/>
        <v>0.41741764705882356</v>
      </c>
      <c r="F6" s="58">
        <v>96500</v>
      </c>
      <c r="G6" s="69">
        <v>96500</v>
      </c>
      <c r="H6" s="58">
        <v>35558.54</v>
      </c>
      <c r="I6" s="59">
        <f t="shared" si="2"/>
        <v>0.36848227979274611</v>
      </c>
      <c r="J6" s="58">
        <f t="shared" si="0"/>
        <v>3470.010000000002</v>
      </c>
      <c r="K6" s="60">
        <f t="shared" si="3"/>
        <v>9.758584013854346</v>
      </c>
    </row>
    <row r="7" spans="1:11" x14ac:dyDescent="0.3">
      <c r="A7" s="57" t="s">
        <v>5</v>
      </c>
      <c r="B7" s="69">
        <v>113000</v>
      </c>
      <c r="C7" s="69">
        <v>113000</v>
      </c>
      <c r="D7" s="58">
        <v>74421</v>
      </c>
      <c r="E7" s="59">
        <f t="shared" si="1"/>
        <v>0.65859292035398231</v>
      </c>
      <c r="F7" s="58">
        <v>100000</v>
      </c>
      <c r="G7" s="69">
        <v>100000</v>
      </c>
      <c r="H7" s="58">
        <v>57258.080000000002</v>
      </c>
      <c r="I7" s="59">
        <f t="shared" si="2"/>
        <v>0.5725808</v>
      </c>
      <c r="J7" s="58">
        <f t="shared" si="0"/>
        <v>17162.919999999998</v>
      </c>
      <c r="K7" s="60">
        <f t="shared" si="3"/>
        <v>29.97466907727258</v>
      </c>
    </row>
    <row r="8" spans="1:11" x14ac:dyDescent="0.3">
      <c r="A8" s="57" t="s">
        <v>178</v>
      </c>
      <c r="B8" s="69">
        <v>543006</v>
      </c>
      <c r="C8" s="69">
        <v>926499.04</v>
      </c>
      <c r="D8" s="58">
        <v>76061.3</v>
      </c>
      <c r="E8" s="59">
        <f t="shared" si="1"/>
        <v>8.2095389974716007E-2</v>
      </c>
      <c r="F8" s="58">
        <v>985392</v>
      </c>
      <c r="G8" s="69">
        <v>987281.66</v>
      </c>
      <c r="H8" s="58">
        <v>29439.15</v>
      </c>
      <c r="I8" s="59">
        <f t="shared" si="2"/>
        <v>2.9818390427712393E-2</v>
      </c>
      <c r="J8" s="58">
        <f t="shared" si="0"/>
        <v>46622.15</v>
      </c>
      <c r="K8" s="60">
        <f t="shared" si="3"/>
        <v>158.36785369142791</v>
      </c>
    </row>
    <row r="9" spans="1:11" x14ac:dyDescent="0.3">
      <c r="A9" s="56" t="s">
        <v>6</v>
      </c>
      <c r="B9" s="70">
        <v>3349278</v>
      </c>
      <c r="C9" s="70">
        <v>3811674.42</v>
      </c>
      <c r="D9" s="61">
        <f>SUM(D4:D8)</f>
        <v>1534321.17</v>
      </c>
      <c r="E9" s="63">
        <f t="shared" si="1"/>
        <v>0.40253206358585053</v>
      </c>
      <c r="F9" s="61">
        <v>3349715</v>
      </c>
      <c r="G9" s="70">
        <v>3351604.66</v>
      </c>
      <c r="H9" s="61">
        <f>SUM(H4:H8)</f>
        <v>1261122.6099999999</v>
      </c>
      <c r="I9" s="63">
        <f t="shared" si="2"/>
        <v>0.37627427394733359</v>
      </c>
      <c r="J9" s="61">
        <f t="shared" si="0"/>
        <v>273198.56000000006</v>
      </c>
      <c r="K9" s="64">
        <f t="shared" si="3"/>
        <v>21.663124412621542</v>
      </c>
    </row>
    <row r="16" spans="1:11" x14ac:dyDescent="0.3">
      <c r="D16" s="62"/>
    </row>
    <row r="18" spans="4:4" x14ac:dyDescent="0.3">
      <c r="D18" s="6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>
      <selection activeCell="J74" sqref="J74"/>
    </sheetView>
  </sheetViews>
  <sheetFormatPr defaultRowHeight="14.4" x14ac:dyDescent="0.3"/>
  <cols>
    <col min="2" max="2" width="46.6640625" customWidth="1"/>
    <col min="3" max="3" width="16.109375" customWidth="1"/>
    <col min="4" max="4" width="14.5546875" customWidth="1"/>
    <col min="5" max="5" width="13.109375" customWidth="1"/>
    <col min="6" max="6" width="10.44140625" bestFit="1" customWidth="1"/>
    <col min="8" max="8" width="10.5546875" bestFit="1" customWidth="1"/>
    <col min="10" max="10" width="23.109375" customWidth="1"/>
    <col min="11" max="11" width="17.5546875" customWidth="1"/>
  </cols>
  <sheetData>
    <row r="1" spans="1:6" x14ac:dyDescent="0.3">
      <c r="B1" s="54" t="s">
        <v>180</v>
      </c>
      <c r="C1" s="53"/>
      <c r="D1" s="53"/>
    </row>
    <row r="3" spans="1:6" ht="41.4" x14ac:dyDescent="0.3">
      <c r="A3" s="17" t="s">
        <v>12</v>
      </c>
      <c r="B3" s="17" t="s">
        <v>13</v>
      </c>
      <c r="C3" s="19" t="s">
        <v>182</v>
      </c>
      <c r="D3" s="19" t="s">
        <v>91</v>
      </c>
      <c r="E3" s="19" t="s">
        <v>181</v>
      </c>
      <c r="F3" s="19" t="s">
        <v>14</v>
      </c>
    </row>
    <row r="4" spans="1:6" x14ac:dyDescent="0.3">
      <c r="A4" s="20">
        <v>1</v>
      </c>
      <c r="B4" s="20" t="s">
        <v>2</v>
      </c>
      <c r="C4" s="21"/>
      <c r="D4" s="21"/>
      <c r="E4" s="21"/>
      <c r="F4" s="20"/>
    </row>
    <row r="5" spans="1:6" x14ac:dyDescent="0.3">
      <c r="A5" s="22">
        <v>11111</v>
      </c>
      <c r="B5" s="22" t="s">
        <v>15</v>
      </c>
      <c r="C5" s="23">
        <v>793061.84</v>
      </c>
      <c r="D5" s="23">
        <v>770594.88</v>
      </c>
      <c r="E5" s="24">
        <f>C5-D5</f>
        <v>22466.959999999963</v>
      </c>
      <c r="F5" s="23">
        <f>C5/D5*100-100</f>
        <v>2.9155345542913409</v>
      </c>
    </row>
    <row r="6" spans="1:6" x14ac:dyDescent="0.3">
      <c r="A6" s="22">
        <v>11151</v>
      </c>
      <c r="B6" s="22" t="s">
        <v>238</v>
      </c>
      <c r="C6" s="23">
        <v>1655.91</v>
      </c>
      <c r="D6" s="23">
        <v>1585.8</v>
      </c>
      <c r="E6" s="24">
        <f t="shared" ref="E6:E15" si="0">C6-D6</f>
        <v>70.110000000000127</v>
      </c>
      <c r="F6" s="23">
        <f t="shared" ref="F6:F15" si="1">C6/D6*100-100</f>
        <v>4.4211123723042078</v>
      </c>
    </row>
    <row r="7" spans="1:6" x14ac:dyDescent="0.3">
      <c r="A7" s="22">
        <v>11121</v>
      </c>
      <c r="B7" s="22" t="s">
        <v>183</v>
      </c>
      <c r="C7" s="23">
        <v>58028.63</v>
      </c>
      <c r="D7" s="23">
        <v>50488.51</v>
      </c>
      <c r="E7" s="24">
        <f t="shared" si="0"/>
        <v>7540.1199999999953</v>
      </c>
      <c r="F7" s="23">
        <f t="shared" si="1"/>
        <v>14.934328622492515</v>
      </c>
    </row>
    <row r="8" spans="1:6" x14ac:dyDescent="0.3">
      <c r="A8" s="22">
        <v>11131</v>
      </c>
      <c r="B8" s="22" t="s">
        <v>16</v>
      </c>
      <c r="C8" s="23">
        <v>47339.02</v>
      </c>
      <c r="D8" s="23">
        <v>42832.4</v>
      </c>
      <c r="E8" s="24">
        <f t="shared" si="0"/>
        <v>4506.6199999999953</v>
      </c>
      <c r="F8" s="23">
        <f t="shared" si="1"/>
        <v>10.521521091510138</v>
      </c>
    </row>
    <row r="9" spans="1:6" x14ac:dyDescent="0.3">
      <c r="A9" s="22">
        <v>11152</v>
      </c>
      <c r="B9" s="22" t="s">
        <v>239</v>
      </c>
      <c r="C9" s="23">
        <v>918.18</v>
      </c>
      <c r="D9" s="23">
        <v>767.8</v>
      </c>
      <c r="E9" s="24">
        <f t="shared" si="0"/>
        <v>150.38</v>
      </c>
      <c r="F9" s="23">
        <f t="shared" si="1"/>
        <v>19.585829643136236</v>
      </c>
    </row>
    <row r="10" spans="1:6" x14ac:dyDescent="0.3">
      <c r="A10" s="22">
        <v>11211</v>
      </c>
      <c r="B10" s="22" t="s">
        <v>240</v>
      </c>
      <c r="C10" s="23">
        <v>35220.559999999998</v>
      </c>
      <c r="D10" s="23">
        <v>0</v>
      </c>
      <c r="E10" s="24">
        <f t="shared" si="0"/>
        <v>35220.559999999998</v>
      </c>
      <c r="F10" s="23" t="e">
        <f t="shared" si="1"/>
        <v>#DIV/0!</v>
      </c>
    </row>
    <row r="11" spans="1:6" x14ac:dyDescent="0.3">
      <c r="A11" s="22">
        <v>11311</v>
      </c>
      <c r="B11" s="22" t="s">
        <v>17</v>
      </c>
      <c r="C11" s="23">
        <v>47339.02</v>
      </c>
      <c r="D11" s="23">
        <v>42832.4</v>
      </c>
      <c r="E11" s="24">
        <f t="shared" si="0"/>
        <v>4506.6199999999953</v>
      </c>
      <c r="F11" s="23">
        <f t="shared" si="1"/>
        <v>10.521521091510138</v>
      </c>
    </row>
    <row r="12" spans="1:6" x14ac:dyDescent="0.3">
      <c r="A12" s="22">
        <v>11411</v>
      </c>
      <c r="B12" s="22" t="s">
        <v>241</v>
      </c>
      <c r="C12" s="23">
        <v>11148.83</v>
      </c>
      <c r="D12" s="23">
        <v>0</v>
      </c>
      <c r="E12" s="24">
        <f t="shared" si="0"/>
        <v>11148.83</v>
      </c>
      <c r="F12" s="23" t="e">
        <f t="shared" si="1"/>
        <v>#DIV/0!</v>
      </c>
    </row>
    <row r="13" spans="1:6" x14ac:dyDescent="0.3">
      <c r="A13" s="22">
        <v>11431</v>
      </c>
      <c r="B13" s="22" t="s">
        <v>242</v>
      </c>
      <c r="C13" s="23">
        <v>10267.11</v>
      </c>
      <c r="D13" s="23">
        <v>0</v>
      </c>
      <c r="E13" s="24">
        <f t="shared" si="0"/>
        <v>10267.11</v>
      </c>
      <c r="F13" s="23" t="e">
        <f t="shared" si="1"/>
        <v>#DIV/0!</v>
      </c>
    </row>
    <row r="14" spans="1:6" x14ac:dyDescent="0.3">
      <c r="A14" s="22">
        <v>11900</v>
      </c>
      <c r="B14" s="22" t="s">
        <v>18</v>
      </c>
      <c r="C14" s="23">
        <v>114885.08</v>
      </c>
      <c r="D14" s="23">
        <v>51895.16</v>
      </c>
      <c r="E14" s="24">
        <f t="shared" si="0"/>
        <v>62989.919999999998</v>
      </c>
      <c r="F14" s="23">
        <f t="shared" si="1"/>
        <v>121.37918064035259</v>
      </c>
    </row>
    <row r="15" spans="1:6" x14ac:dyDescent="0.3">
      <c r="A15" s="31"/>
      <c r="B15" s="31" t="s">
        <v>19</v>
      </c>
      <c r="C15" s="33">
        <f>SUM(C5:C14)</f>
        <v>1119864.1800000002</v>
      </c>
      <c r="D15" s="33">
        <f>SUM(D5:D14)</f>
        <v>960996.95000000019</v>
      </c>
      <c r="E15" s="41">
        <f t="shared" si="0"/>
        <v>158867.22999999998</v>
      </c>
      <c r="F15" s="28">
        <f t="shared" si="1"/>
        <v>16.531501999043812</v>
      </c>
    </row>
    <row r="16" spans="1:6" ht="42.75" customHeight="1" x14ac:dyDescent="0.3">
      <c r="A16" s="20" t="s">
        <v>20</v>
      </c>
      <c r="B16" s="18" t="s">
        <v>21</v>
      </c>
      <c r="C16" s="21" t="s">
        <v>182</v>
      </c>
      <c r="D16" s="21" t="s">
        <v>91</v>
      </c>
      <c r="E16" s="21" t="s">
        <v>181</v>
      </c>
      <c r="F16" s="34" t="s">
        <v>14</v>
      </c>
    </row>
    <row r="17" spans="1:6" ht="28.2" x14ac:dyDescent="0.3">
      <c r="A17" s="22">
        <v>13130</v>
      </c>
      <c r="B17" s="25" t="s">
        <v>22</v>
      </c>
      <c r="C17" s="23">
        <v>13366.5</v>
      </c>
      <c r="D17" s="23">
        <v>15830.04</v>
      </c>
      <c r="E17" s="26">
        <f>C17-D17</f>
        <v>-2463.5400000000009</v>
      </c>
      <c r="F17" s="68">
        <f>C17/D17</f>
        <v>0.8443756301310672</v>
      </c>
    </row>
    <row r="18" spans="1:6" x14ac:dyDescent="0.3">
      <c r="A18" s="22">
        <v>13140</v>
      </c>
      <c r="B18" s="25" t="s">
        <v>23</v>
      </c>
      <c r="C18" s="23">
        <v>0</v>
      </c>
      <c r="D18" s="23">
        <v>0</v>
      </c>
      <c r="E18" s="26">
        <f t="shared" ref="E18:E66" si="2">C18-D18</f>
        <v>0</v>
      </c>
      <c r="F18" s="68" t="e">
        <f t="shared" ref="F18:F66" si="3">C18/D18</f>
        <v>#DIV/0!</v>
      </c>
    </row>
    <row r="19" spans="1:6" x14ac:dyDescent="0.3">
      <c r="A19" s="22">
        <v>13310</v>
      </c>
      <c r="B19" s="22" t="s">
        <v>244</v>
      </c>
      <c r="C19" s="23">
        <v>1473.3</v>
      </c>
      <c r="D19" s="23">
        <v>1430</v>
      </c>
      <c r="E19" s="26">
        <f t="shared" si="2"/>
        <v>43.299999999999955</v>
      </c>
      <c r="F19" s="68">
        <f t="shared" si="3"/>
        <v>1.0302797202797203</v>
      </c>
    </row>
    <row r="20" spans="1:6" x14ac:dyDescent="0.3">
      <c r="A20" s="22">
        <v>13320</v>
      </c>
      <c r="B20" s="22" t="s">
        <v>245</v>
      </c>
      <c r="C20" s="23">
        <v>6875.8</v>
      </c>
      <c r="D20" s="23">
        <v>5595.14</v>
      </c>
      <c r="E20" s="26">
        <f t="shared" si="2"/>
        <v>1280.6599999999999</v>
      </c>
      <c r="F20" s="68">
        <f t="shared" si="3"/>
        <v>1.2288879277372862</v>
      </c>
    </row>
    <row r="21" spans="1:6" x14ac:dyDescent="0.3">
      <c r="A21" s="22">
        <v>13330</v>
      </c>
      <c r="B21" s="22" t="s">
        <v>246</v>
      </c>
      <c r="C21" s="23">
        <v>650.19000000000005</v>
      </c>
      <c r="D21" s="23">
        <v>84.3</v>
      </c>
      <c r="E21" s="26">
        <f t="shared" si="2"/>
        <v>565.8900000000001</v>
      </c>
      <c r="F21" s="68">
        <f t="shared" si="3"/>
        <v>7.7128113879003566</v>
      </c>
    </row>
    <row r="22" spans="1:6" x14ac:dyDescent="0.3">
      <c r="A22" s="22">
        <v>13141</v>
      </c>
      <c r="B22" s="22" t="s">
        <v>243</v>
      </c>
      <c r="C22" s="23">
        <v>778.4</v>
      </c>
      <c r="D22" s="23">
        <v>1372</v>
      </c>
      <c r="E22" s="26">
        <f t="shared" si="2"/>
        <v>-593.6</v>
      </c>
      <c r="F22" s="68">
        <f t="shared" si="3"/>
        <v>0.56734693877551023</v>
      </c>
    </row>
    <row r="23" spans="1:6" x14ac:dyDescent="0.3">
      <c r="A23" s="22">
        <v>13142</v>
      </c>
      <c r="B23" s="22" t="s">
        <v>24</v>
      </c>
      <c r="C23" s="23">
        <v>0</v>
      </c>
      <c r="D23" s="23">
        <v>0</v>
      </c>
      <c r="E23" s="26">
        <f t="shared" si="2"/>
        <v>0</v>
      </c>
      <c r="F23" s="68" t="e">
        <f t="shared" si="3"/>
        <v>#DIV/0!</v>
      </c>
    </row>
    <row r="24" spans="1:6" x14ac:dyDescent="0.3">
      <c r="A24" s="22">
        <v>13143</v>
      </c>
      <c r="B24" s="22" t="s">
        <v>25</v>
      </c>
      <c r="C24" s="23">
        <v>0</v>
      </c>
      <c r="D24" s="23">
        <v>110</v>
      </c>
      <c r="E24" s="26">
        <f t="shared" si="2"/>
        <v>-110</v>
      </c>
      <c r="F24" s="68">
        <f t="shared" si="3"/>
        <v>0</v>
      </c>
    </row>
    <row r="25" spans="1:6" x14ac:dyDescent="0.3">
      <c r="A25" s="22">
        <v>13410</v>
      </c>
      <c r="B25" s="22" t="s">
        <v>247</v>
      </c>
      <c r="C25" s="23">
        <v>4000</v>
      </c>
      <c r="D25" s="23">
        <v>0</v>
      </c>
      <c r="E25" s="26">
        <f t="shared" si="2"/>
        <v>4000</v>
      </c>
      <c r="F25" s="68" t="e">
        <f t="shared" si="3"/>
        <v>#DIV/0!</v>
      </c>
    </row>
    <row r="26" spans="1:6" x14ac:dyDescent="0.3">
      <c r="A26" s="22">
        <v>13420</v>
      </c>
      <c r="B26" s="22" t="s">
        <v>26</v>
      </c>
      <c r="C26" s="23">
        <v>0</v>
      </c>
      <c r="D26" s="23">
        <v>0</v>
      </c>
      <c r="E26" s="26">
        <f t="shared" si="2"/>
        <v>0</v>
      </c>
      <c r="F26" s="68" t="e">
        <f t="shared" si="3"/>
        <v>#DIV/0!</v>
      </c>
    </row>
    <row r="27" spans="1:6" x14ac:dyDescent="0.3">
      <c r="A27" s="22">
        <v>13430</v>
      </c>
      <c r="B27" s="22" t="s">
        <v>27</v>
      </c>
      <c r="C27" s="23">
        <v>16173.88</v>
      </c>
      <c r="D27" s="23">
        <v>505.2</v>
      </c>
      <c r="E27" s="26">
        <f t="shared" si="2"/>
        <v>15668.679999999998</v>
      </c>
      <c r="F27" s="68">
        <f t="shared" si="3"/>
        <v>32.014806017418842</v>
      </c>
    </row>
    <row r="28" spans="1:6" x14ac:dyDescent="0.3">
      <c r="A28" s="22">
        <v>13440</v>
      </c>
      <c r="B28" s="27" t="s">
        <v>248</v>
      </c>
      <c r="C28" s="23">
        <v>1035.0999999999999</v>
      </c>
      <c r="D28" s="23">
        <v>1749.71</v>
      </c>
      <c r="E28" s="26">
        <f t="shared" si="2"/>
        <v>-714.61000000000013</v>
      </c>
      <c r="F28" s="68">
        <f t="shared" si="3"/>
        <v>0.5915837481639814</v>
      </c>
    </row>
    <row r="29" spans="1:6" ht="28.2" x14ac:dyDescent="0.3">
      <c r="A29" s="22">
        <v>13445</v>
      </c>
      <c r="B29" s="27" t="s">
        <v>249</v>
      </c>
      <c r="C29" s="23">
        <v>285.10000000000002</v>
      </c>
      <c r="D29" s="23"/>
      <c r="E29" s="26">
        <f t="shared" si="2"/>
        <v>285.10000000000002</v>
      </c>
      <c r="F29" s="68" t="e">
        <f t="shared" si="3"/>
        <v>#DIV/0!</v>
      </c>
    </row>
    <row r="30" spans="1:6" x14ac:dyDescent="0.3">
      <c r="A30" s="22">
        <v>13450</v>
      </c>
      <c r="B30" s="27" t="s">
        <v>250</v>
      </c>
      <c r="C30" s="23">
        <v>300</v>
      </c>
      <c r="D30" s="23">
        <v>787.35</v>
      </c>
      <c r="E30" s="26">
        <f t="shared" si="2"/>
        <v>-487.35</v>
      </c>
      <c r="F30" s="68">
        <f t="shared" si="3"/>
        <v>0.38102495713469231</v>
      </c>
    </row>
    <row r="31" spans="1:6" x14ac:dyDescent="0.3">
      <c r="A31" s="22">
        <v>13460</v>
      </c>
      <c r="B31" s="22" t="s">
        <v>28</v>
      </c>
      <c r="C31" s="23">
        <v>14428.79</v>
      </c>
      <c r="D31" s="23">
        <v>29339.919999999998</v>
      </c>
      <c r="E31" s="26">
        <f t="shared" si="2"/>
        <v>-14911.129999999997</v>
      </c>
      <c r="F31" s="68">
        <f t="shared" si="3"/>
        <v>0.49178014118647911</v>
      </c>
    </row>
    <row r="32" spans="1:6" x14ac:dyDescent="0.3">
      <c r="A32" s="22">
        <v>13470</v>
      </c>
      <c r="B32" s="22" t="s">
        <v>29</v>
      </c>
      <c r="C32" s="23">
        <v>4749.22</v>
      </c>
      <c r="D32" s="23">
        <v>2047.93</v>
      </c>
      <c r="E32" s="26">
        <f t="shared" si="2"/>
        <v>2701.29</v>
      </c>
      <c r="F32" s="68">
        <f t="shared" si="3"/>
        <v>2.3190343419941111</v>
      </c>
    </row>
    <row r="33" spans="1:6" x14ac:dyDescent="0.3">
      <c r="A33" s="22">
        <v>13480</v>
      </c>
      <c r="B33" s="22" t="s">
        <v>30</v>
      </c>
      <c r="C33" s="23">
        <v>2400.4499999999998</v>
      </c>
      <c r="D33" s="23">
        <v>4400.45</v>
      </c>
      <c r="E33" s="26">
        <f t="shared" si="2"/>
        <v>-2000</v>
      </c>
      <c r="F33" s="68">
        <f t="shared" si="3"/>
        <v>0.54550102830392344</v>
      </c>
    </row>
    <row r="34" spans="1:6" x14ac:dyDescent="0.3">
      <c r="A34" s="22">
        <v>13501</v>
      </c>
      <c r="B34" s="22" t="s">
        <v>31</v>
      </c>
      <c r="C34" s="23"/>
      <c r="D34" s="23">
        <v>1000</v>
      </c>
      <c r="E34" s="26">
        <f t="shared" si="2"/>
        <v>-1000</v>
      </c>
      <c r="F34" s="68">
        <f t="shared" si="3"/>
        <v>0</v>
      </c>
    </row>
    <row r="35" spans="1:6" x14ac:dyDescent="0.3">
      <c r="A35" s="22">
        <v>13502</v>
      </c>
      <c r="B35" s="22" t="s">
        <v>32</v>
      </c>
      <c r="C35" s="23"/>
      <c r="D35" s="23">
        <v>999.5</v>
      </c>
      <c r="E35" s="26">
        <f t="shared" si="2"/>
        <v>-999.5</v>
      </c>
      <c r="F35" s="68">
        <f t="shared" si="3"/>
        <v>0</v>
      </c>
    </row>
    <row r="36" spans="1:6" x14ac:dyDescent="0.3">
      <c r="A36" s="22">
        <v>13503</v>
      </c>
      <c r="B36" s="22" t="s">
        <v>33</v>
      </c>
      <c r="C36" s="23">
        <v>595</v>
      </c>
      <c r="D36" s="23">
        <v>5061</v>
      </c>
      <c r="E36" s="26">
        <f t="shared" si="2"/>
        <v>-4466</v>
      </c>
      <c r="F36" s="68">
        <f t="shared" si="3"/>
        <v>0.11756569847856155</v>
      </c>
    </row>
    <row r="37" spans="1:6" x14ac:dyDescent="0.3">
      <c r="A37" s="22">
        <v>13505</v>
      </c>
      <c r="B37" s="22" t="s">
        <v>251</v>
      </c>
      <c r="C37" s="23">
        <v>2781</v>
      </c>
      <c r="D37" s="23"/>
      <c r="E37" s="26">
        <f t="shared" si="2"/>
        <v>2781</v>
      </c>
      <c r="F37" s="68" t="e">
        <f t="shared" si="3"/>
        <v>#DIV/0!</v>
      </c>
    </row>
    <row r="38" spans="1:6" x14ac:dyDescent="0.3">
      <c r="A38" s="22">
        <v>13506</v>
      </c>
      <c r="B38" s="22" t="s">
        <v>34</v>
      </c>
      <c r="C38" s="23"/>
      <c r="D38" s="23"/>
      <c r="E38" s="26">
        <f t="shared" si="2"/>
        <v>0</v>
      </c>
      <c r="F38" s="68" t="e">
        <f t="shared" si="3"/>
        <v>#DIV/0!</v>
      </c>
    </row>
    <row r="39" spans="1:6" x14ac:dyDescent="0.3">
      <c r="A39" s="22">
        <v>13509</v>
      </c>
      <c r="B39" s="22" t="s">
        <v>35</v>
      </c>
      <c r="C39" s="23">
        <v>2834</v>
      </c>
      <c r="D39" s="23">
        <v>2433</v>
      </c>
      <c r="E39" s="26">
        <f t="shared" si="2"/>
        <v>401</v>
      </c>
      <c r="F39" s="68">
        <f t="shared" si="3"/>
        <v>1.1648170982326347</v>
      </c>
    </row>
    <row r="40" spans="1:6" x14ac:dyDescent="0.3">
      <c r="A40" s="22">
        <v>13610</v>
      </c>
      <c r="B40" s="22" t="s">
        <v>36</v>
      </c>
      <c r="C40" s="23">
        <v>10136.82</v>
      </c>
      <c r="D40" s="23">
        <v>5517.95</v>
      </c>
      <c r="E40" s="26">
        <f t="shared" si="2"/>
        <v>4618.87</v>
      </c>
      <c r="F40" s="68">
        <f t="shared" si="3"/>
        <v>1.837062677262389</v>
      </c>
    </row>
    <row r="41" spans="1:6" x14ac:dyDescent="0.3">
      <c r="A41" s="22">
        <v>13620</v>
      </c>
      <c r="B41" s="22" t="s">
        <v>37</v>
      </c>
      <c r="C41" s="23">
        <v>12822.75</v>
      </c>
      <c r="D41" s="23">
        <v>24039.8</v>
      </c>
      <c r="E41" s="26">
        <f t="shared" si="2"/>
        <v>-11217.05</v>
      </c>
      <c r="F41" s="68">
        <f t="shared" si="3"/>
        <v>0.53339670047171772</v>
      </c>
    </row>
    <row r="42" spans="1:6" x14ac:dyDescent="0.3">
      <c r="A42" s="22">
        <v>13630</v>
      </c>
      <c r="B42" s="22" t="s">
        <v>38</v>
      </c>
      <c r="C42" s="23">
        <v>13381.66</v>
      </c>
      <c r="D42" s="23">
        <v>5557.5</v>
      </c>
      <c r="E42" s="26">
        <f t="shared" si="2"/>
        <v>7824.16</v>
      </c>
      <c r="F42" s="68">
        <f t="shared" si="3"/>
        <v>2.4078560503823661</v>
      </c>
    </row>
    <row r="43" spans="1:6" x14ac:dyDescent="0.3">
      <c r="A43" s="22">
        <v>13640</v>
      </c>
      <c r="B43" s="22" t="s">
        <v>39</v>
      </c>
      <c r="C43" s="23">
        <v>5790.35</v>
      </c>
      <c r="D43" s="23">
        <v>5544.47</v>
      </c>
      <c r="E43" s="26">
        <f t="shared" si="2"/>
        <v>245.88000000000011</v>
      </c>
      <c r="F43" s="68">
        <f t="shared" si="3"/>
        <v>1.0443468897838748</v>
      </c>
    </row>
    <row r="44" spans="1:6" x14ac:dyDescent="0.3">
      <c r="A44" s="22">
        <v>13650</v>
      </c>
      <c r="B44" s="22" t="s">
        <v>40</v>
      </c>
      <c r="C44" s="23"/>
      <c r="D44" s="23">
        <v>0</v>
      </c>
      <c r="E44" s="26">
        <f t="shared" si="2"/>
        <v>0</v>
      </c>
      <c r="F44" s="68" t="e">
        <f t="shared" si="3"/>
        <v>#DIV/0!</v>
      </c>
    </row>
    <row r="45" spans="1:6" x14ac:dyDescent="0.3">
      <c r="A45" s="22">
        <v>13660</v>
      </c>
      <c r="B45" s="22" t="s">
        <v>41</v>
      </c>
      <c r="C45" s="23"/>
      <c r="D45" s="23">
        <v>0</v>
      </c>
      <c r="E45" s="26">
        <f t="shared" si="2"/>
        <v>0</v>
      </c>
      <c r="F45" s="68" t="e">
        <f t="shared" si="3"/>
        <v>#DIV/0!</v>
      </c>
    </row>
    <row r="46" spans="1:6" x14ac:dyDescent="0.3">
      <c r="A46" s="22">
        <v>13760</v>
      </c>
      <c r="B46" s="22" t="s">
        <v>42</v>
      </c>
      <c r="C46" s="23"/>
      <c r="D46" s="23">
        <v>0</v>
      </c>
      <c r="E46" s="26">
        <f t="shared" si="2"/>
        <v>0</v>
      </c>
      <c r="F46" s="68" t="e">
        <f t="shared" si="3"/>
        <v>#DIV/0!</v>
      </c>
    </row>
    <row r="47" spans="1:6" x14ac:dyDescent="0.3">
      <c r="A47" s="22">
        <v>13770</v>
      </c>
      <c r="B47" s="22" t="s">
        <v>43</v>
      </c>
      <c r="C47" s="23"/>
      <c r="D47" s="23">
        <v>181.9</v>
      </c>
      <c r="E47" s="26">
        <f t="shared" si="2"/>
        <v>-181.9</v>
      </c>
      <c r="F47" s="68">
        <f t="shared" si="3"/>
        <v>0</v>
      </c>
    </row>
    <row r="48" spans="1:6" x14ac:dyDescent="0.3">
      <c r="A48" s="22">
        <v>13780</v>
      </c>
      <c r="B48" s="22" t="s">
        <v>252</v>
      </c>
      <c r="C48" s="23">
        <v>13639.74</v>
      </c>
      <c r="D48" s="23">
        <v>11230.57</v>
      </c>
      <c r="E48" s="26">
        <f t="shared" si="2"/>
        <v>2409.17</v>
      </c>
      <c r="F48" s="68">
        <f t="shared" si="3"/>
        <v>1.214518942493569</v>
      </c>
    </row>
    <row r="49" spans="1:6" x14ac:dyDescent="0.3">
      <c r="A49" s="22">
        <v>13810</v>
      </c>
      <c r="B49" s="22" t="s">
        <v>253</v>
      </c>
      <c r="C49" s="23">
        <v>1000</v>
      </c>
      <c r="D49" s="23">
        <v>1000</v>
      </c>
      <c r="E49" s="26">
        <f t="shared" si="2"/>
        <v>0</v>
      </c>
      <c r="F49" s="68">
        <f t="shared" si="3"/>
        <v>1</v>
      </c>
    </row>
    <row r="50" spans="1:6" x14ac:dyDescent="0.3">
      <c r="A50" s="22">
        <v>13917</v>
      </c>
      <c r="B50" s="22" t="s">
        <v>44</v>
      </c>
      <c r="C50" s="23"/>
      <c r="D50" s="23">
        <v>0</v>
      </c>
      <c r="E50" s="26">
        <f t="shared" si="2"/>
        <v>0</v>
      </c>
      <c r="F50" s="68" t="e">
        <f t="shared" si="3"/>
        <v>#DIV/0!</v>
      </c>
    </row>
    <row r="51" spans="1:6" x14ac:dyDescent="0.3">
      <c r="A51" s="22">
        <v>13950</v>
      </c>
      <c r="B51" s="22" t="s">
        <v>45</v>
      </c>
      <c r="C51" s="23">
        <v>610</v>
      </c>
      <c r="D51" s="23">
        <v>600</v>
      </c>
      <c r="E51" s="26">
        <f t="shared" si="2"/>
        <v>10</v>
      </c>
      <c r="F51" s="68">
        <f t="shared" si="3"/>
        <v>1.0166666666666666</v>
      </c>
    </row>
    <row r="52" spans="1:6" x14ac:dyDescent="0.3">
      <c r="A52" s="22">
        <v>13951</v>
      </c>
      <c r="B52" s="22" t="s">
        <v>46</v>
      </c>
      <c r="C52" s="23">
        <v>1837.57</v>
      </c>
      <c r="D52" s="23">
        <v>3679.14</v>
      </c>
      <c r="E52" s="26">
        <f t="shared" si="2"/>
        <v>-1841.57</v>
      </c>
      <c r="F52" s="68">
        <f t="shared" si="3"/>
        <v>0.49945639470093556</v>
      </c>
    </row>
    <row r="53" spans="1:6" x14ac:dyDescent="0.3">
      <c r="A53" s="22">
        <v>14010</v>
      </c>
      <c r="B53" s="22" t="s">
        <v>47</v>
      </c>
      <c r="C53" s="23">
        <v>3805.5</v>
      </c>
      <c r="D53" s="23">
        <v>2081.5</v>
      </c>
      <c r="E53" s="26">
        <f t="shared" si="2"/>
        <v>1724</v>
      </c>
      <c r="F53" s="68">
        <f t="shared" si="3"/>
        <v>1.8282488589959165</v>
      </c>
    </row>
    <row r="54" spans="1:6" x14ac:dyDescent="0.3">
      <c r="A54" s="22">
        <v>14022</v>
      </c>
      <c r="B54" s="22" t="s">
        <v>254</v>
      </c>
      <c r="C54" s="23">
        <v>6131.2</v>
      </c>
      <c r="D54" s="23">
        <v>3542.63</v>
      </c>
      <c r="E54" s="26">
        <f t="shared" si="2"/>
        <v>2588.5699999999997</v>
      </c>
      <c r="F54" s="68">
        <f t="shared" si="3"/>
        <v>1.7306916048246641</v>
      </c>
    </row>
    <row r="55" spans="1:6" x14ac:dyDescent="0.3">
      <c r="A55" s="22">
        <v>14023</v>
      </c>
      <c r="B55" s="22" t="s">
        <v>255</v>
      </c>
      <c r="C55" s="23">
        <v>12455.35</v>
      </c>
      <c r="D55" s="23">
        <v>10042.6</v>
      </c>
      <c r="E55" s="26">
        <f t="shared" si="2"/>
        <v>2412.75</v>
      </c>
      <c r="F55" s="68">
        <f t="shared" si="3"/>
        <v>1.2402515284886384</v>
      </c>
    </row>
    <row r="56" spans="1:6" x14ac:dyDescent="0.3">
      <c r="A56" s="22">
        <v>14024</v>
      </c>
      <c r="B56" s="22" t="s">
        <v>256</v>
      </c>
      <c r="C56" s="23">
        <v>2277</v>
      </c>
      <c r="D56" s="23">
        <v>1744</v>
      </c>
      <c r="E56" s="26">
        <f t="shared" si="2"/>
        <v>533</v>
      </c>
      <c r="F56" s="68">
        <f t="shared" si="3"/>
        <v>1.3056192660550459</v>
      </c>
    </row>
    <row r="57" spans="1:6" x14ac:dyDescent="0.3">
      <c r="A57" s="22">
        <v>14032</v>
      </c>
      <c r="B57" s="22" t="s">
        <v>48</v>
      </c>
      <c r="C57" s="23">
        <v>49107.98</v>
      </c>
      <c r="D57" s="23">
        <v>19357.8</v>
      </c>
      <c r="E57" s="26">
        <f t="shared" si="2"/>
        <v>29750.180000000004</v>
      </c>
      <c r="F57" s="68">
        <f t="shared" si="3"/>
        <v>2.5368574941367306</v>
      </c>
    </row>
    <row r="58" spans="1:6" x14ac:dyDescent="0.3">
      <c r="A58" s="22">
        <v>14050</v>
      </c>
      <c r="B58" s="22" t="s">
        <v>257</v>
      </c>
      <c r="C58" s="23">
        <v>500</v>
      </c>
      <c r="D58" s="23">
        <v>0</v>
      </c>
      <c r="E58" s="26">
        <f t="shared" si="2"/>
        <v>500</v>
      </c>
      <c r="F58" s="68" t="e">
        <f t="shared" si="3"/>
        <v>#DIV/0!</v>
      </c>
    </row>
    <row r="59" spans="1:6" x14ac:dyDescent="0.3">
      <c r="A59" s="22">
        <v>14130</v>
      </c>
      <c r="B59" s="22" t="s">
        <v>49</v>
      </c>
      <c r="C59" s="23"/>
      <c r="D59" s="23">
        <v>1459.99</v>
      </c>
      <c r="E59" s="26">
        <f t="shared" si="2"/>
        <v>-1459.99</v>
      </c>
      <c r="F59" s="68">
        <f t="shared" si="3"/>
        <v>0</v>
      </c>
    </row>
    <row r="60" spans="1:6" x14ac:dyDescent="0.3">
      <c r="A60" s="22">
        <v>14140</v>
      </c>
      <c r="B60" s="22" t="s">
        <v>50</v>
      </c>
      <c r="C60" s="23"/>
      <c r="D60" s="23">
        <v>1482</v>
      </c>
      <c r="E60" s="26">
        <f t="shared" si="2"/>
        <v>-1482</v>
      </c>
      <c r="F60" s="68">
        <f t="shared" si="3"/>
        <v>0</v>
      </c>
    </row>
    <row r="61" spans="1:6" x14ac:dyDescent="0.3">
      <c r="A61" s="22">
        <v>14160</v>
      </c>
      <c r="B61" s="22" t="s">
        <v>258</v>
      </c>
      <c r="C61" s="23">
        <v>205.81</v>
      </c>
      <c r="D61" s="23"/>
      <c r="E61" s="26">
        <f t="shared" si="2"/>
        <v>205.81</v>
      </c>
      <c r="F61" s="68" t="e">
        <f t="shared" si="3"/>
        <v>#DIV/0!</v>
      </c>
    </row>
    <row r="62" spans="1:6" x14ac:dyDescent="0.3">
      <c r="A62" s="22">
        <v>14210</v>
      </c>
      <c r="B62" s="22" t="s">
        <v>51</v>
      </c>
      <c r="C62" s="23"/>
      <c r="D62" s="23">
        <v>0</v>
      </c>
      <c r="E62" s="26">
        <f t="shared" si="2"/>
        <v>0</v>
      </c>
      <c r="F62" s="68" t="e">
        <f t="shared" si="3"/>
        <v>#DIV/0!</v>
      </c>
    </row>
    <row r="63" spans="1:6" x14ac:dyDescent="0.3">
      <c r="A63" s="22">
        <v>14220</v>
      </c>
      <c r="B63" s="22" t="s">
        <v>52</v>
      </c>
      <c r="C63" s="23">
        <v>495</v>
      </c>
      <c r="D63" s="23">
        <v>0</v>
      </c>
      <c r="E63" s="26">
        <f t="shared" si="2"/>
        <v>495</v>
      </c>
      <c r="F63" s="68" t="e">
        <f t="shared" si="3"/>
        <v>#DIV/0!</v>
      </c>
    </row>
    <row r="64" spans="1:6" x14ac:dyDescent="0.3">
      <c r="A64" s="22">
        <v>14310</v>
      </c>
      <c r="B64" s="22" t="s">
        <v>259</v>
      </c>
      <c r="C64" s="23">
        <v>8266.61</v>
      </c>
      <c r="D64" s="23">
        <v>7278.5</v>
      </c>
      <c r="E64" s="26">
        <f t="shared" si="2"/>
        <v>988.11000000000058</v>
      </c>
      <c r="F64" s="68">
        <f t="shared" si="3"/>
        <v>1.1357573675894759</v>
      </c>
    </row>
    <row r="65" spans="1:10" x14ac:dyDescent="0.3">
      <c r="A65" s="22">
        <v>14410</v>
      </c>
      <c r="B65" s="22" t="s">
        <v>53</v>
      </c>
      <c r="C65" s="23">
        <v>9756.07</v>
      </c>
      <c r="D65" s="23">
        <v>784</v>
      </c>
      <c r="E65" s="26">
        <f t="shared" si="2"/>
        <v>8972.07</v>
      </c>
      <c r="F65" s="68">
        <f t="shared" si="3"/>
        <v>12.443966836734694</v>
      </c>
    </row>
    <row r="66" spans="1:10" x14ac:dyDescent="0.3">
      <c r="A66" s="31"/>
      <c r="B66" s="31" t="s">
        <v>54</v>
      </c>
      <c r="C66" s="28">
        <f>SUM(C17:C65)</f>
        <v>224946.14</v>
      </c>
      <c r="D66" s="32">
        <f>SUM(D17:D65)</f>
        <v>177869.88999999998</v>
      </c>
      <c r="E66" s="42">
        <f t="shared" si="2"/>
        <v>47076.250000000029</v>
      </c>
      <c r="F66" s="68">
        <f t="shared" si="3"/>
        <v>1.26466677412349</v>
      </c>
    </row>
    <row r="67" spans="1:10" ht="41.4" x14ac:dyDescent="0.3">
      <c r="A67" s="20" t="s">
        <v>55</v>
      </c>
      <c r="B67" s="20" t="s">
        <v>56</v>
      </c>
      <c r="C67" s="21" t="s">
        <v>182</v>
      </c>
      <c r="D67" s="21" t="s">
        <v>91</v>
      </c>
      <c r="E67" s="21" t="s">
        <v>181</v>
      </c>
      <c r="F67" s="34" t="s">
        <v>14</v>
      </c>
    </row>
    <row r="68" spans="1:10" x14ac:dyDescent="0.3">
      <c r="A68" s="22">
        <v>13210</v>
      </c>
      <c r="B68" s="22" t="s">
        <v>261</v>
      </c>
      <c r="C68" s="23">
        <v>21938.799999999999</v>
      </c>
      <c r="D68" s="23">
        <v>30319.52</v>
      </c>
      <c r="E68" s="26">
        <f>C68-D68</f>
        <v>-8380.7200000000012</v>
      </c>
      <c r="F68" s="35">
        <f t="shared" ref="F68:F78" si="4">C68/D68*100-100</f>
        <v>-27.641334691314384</v>
      </c>
    </row>
    <row r="69" spans="1:10" x14ac:dyDescent="0.3">
      <c r="A69" s="22">
        <v>13220</v>
      </c>
      <c r="B69" s="22" t="s">
        <v>263</v>
      </c>
      <c r="C69" s="23">
        <v>2911.19</v>
      </c>
      <c r="D69" s="23">
        <v>0</v>
      </c>
      <c r="E69" s="26">
        <f>C69-D69</f>
        <v>2911.19</v>
      </c>
      <c r="F69" s="35" t="e">
        <f t="shared" si="4"/>
        <v>#DIV/0!</v>
      </c>
    </row>
    <row r="70" spans="1:10" x14ac:dyDescent="0.3">
      <c r="A70" s="22">
        <v>13230</v>
      </c>
      <c r="B70" s="22" t="s">
        <v>57</v>
      </c>
      <c r="C70" s="23">
        <v>6923.62</v>
      </c>
      <c r="D70" s="23">
        <v>4705</v>
      </c>
      <c r="E70" s="26">
        <f t="shared" ref="E70:E73" si="5">C70-D70</f>
        <v>2218.62</v>
      </c>
      <c r="F70" s="35">
        <f t="shared" si="4"/>
        <v>47.154516471838463</v>
      </c>
    </row>
    <row r="71" spans="1:10" x14ac:dyDescent="0.3">
      <c r="A71" s="22">
        <v>13250</v>
      </c>
      <c r="B71" s="22" t="s">
        <v>58</v>
      </c>
      <c r="C71" s="23">
        <v>552.01</v>
      </c>
      <c r="D71" s="23">
        <v>534.02</v>
      </c>
      <c r="E71" s="26">
        <f t="shared" si="5"/>
        <v>17.990000000000009</v>
      </c>
      <c r="F71" s="35">
        <f t="shared" si="4"/>
        <v>3.3687876858544712</v>
      </c>
    </row>
    <row r="72" spans="1:10" x14ac:dyDescent="0.3">
      <c r="A72" s="22">
        <v>13260</v>
      </c>
      <c r="B72" s="22" t="s">
        <v>262</v>
      </c>
      <c r="C72" s="23">
        <v>6702.93</v>
      </c>
      <c r="D72" s="23">
        <v>0</v>
      </c>
      <c r="E72" s="26">
        <f t="shared" si="5"/>
        <v>6702.93</v>
      </c>
      <c r="F72" s="35" t="e">
        <f t="shared" si="4"/>
        <v>#DIV/0!</v>
      </c>
    </row>
    <row r="73" spans="1:10" x14ac:dyDescent="0.3">
      <c r="A73" s="31"/>
      <c r="B73" s="31" t="s">
        <v>59</v>
      </c>
      <c r="C73" s="32">
        <f>SUM(C68:C72)</f>
        <v>39028.549999999996</v>
      </c>
      <c r="D73" s="32">
        <f>SUM(D68:D72)</f>
        <v>35558.54</v>
      </c>
      <c r="E73" s="42">
        <f t="shared" si="5"/>
        <v>3470.0099999999948</v>
      </c>
      <c r="F73" s="71">
        <f t="shared" si="4"/>
        <v>9.7585840138543176</v>
      </c>
      <c r="J73" s="40"/>
    </row>
    <row r="74" spans="1:10" ht="41.4" x14ac:dyDescent="0.3">
      <c r="A74" s="20" t="s">
        <v>60</v>
      </c>
      <c r="B74" s="20" t="s">
        <v>61</v>
      </c>
      <c r="C74" s="21" t="s">
        <v>182</v>
      </c>
      <c r="D74" s="21" t="s">
        <v>91</v>
      </c>
      <c r="E74" s="21" t="s">
        <v>181</v>
      </c>
      <c r="F74" s="34" t="s">
        <v>14</v>
      </c>
    </row>
    <row r="75" spans="1:10" x14ac:dyDescent="0.3">
      <c r="A75" s="22">
        <v>21200</v>
      </c>
      <c r="B75" s="22" t="s">
        <v>62</v>
      </c>
      <c r="C75" s="23">
        <v>31710</v>
      </c>
      <c r="D75" s="23">
        <v>26740</v>
      </c>
      <c r="E75" s="26">
        <f>C75-D75</f>
        <v>4970</v>
      </c>
      <c r="F75" s="35">
        <f t="shared" si="4"/>
        <v>18.586387434554965</v>
      </c>
    </row>
    <row r="76" spans="1:10" x14ac:dyDescent="0.3">
      <c r="A76" s="22">
        <v>22202</v>
      </c>
      <c r="B76" s="22" t="s">
        <v>264</v>
      </c>
      <c r="C76" s="23">
        <v>41712</v>
      </c>
      <c r="D76" s="23">
        <v>0</v>
      </c>
      <c r="E76" s="26">
        <f t="shared" ref="E76:E78" si="6">C76-D76</f>
        <v>41712</v>
      </c>
      <c r="F76" s="35" t="s">
        <v>7</v>
      </c>
      <c r="J76" s="40"/>
    </row>
    <row r="77" spans="1:10" x14ac:dyDescent="0.3">
      <c r="A77" s="22">
        <v>22200</v>
      </c>
      <c r="B77" s="22" t="s">
        <v>265</v>
      </c>
      <c r="C77" s="23">
        <v>999</v>
      </c>
      <c r="D77" s="23">
        <v>30518.080000000002</v>
      </c>
      <c r="E77" s="26">
        <f t="shared" si="6"/>
        <v>-29519.08</v>
      </c>
      <c r="F77" s="35">
        <f t="shared" si="4"/>
        <v>-96.72653063364406</v>
      </c>
      <c r="H77" s="40"/>
    </row>
    <row r="78" spans="1:10" x14ac:dyDescent="0.3">
      <c r="A78" s="31"/>
      <c r="B78" s="31" t="s">
        <v>63</v>
      </c>
      <c r="C78" s="32">
        <f>SUM(C75:C77)</f>
        <v>74421</v>
      </c>
      <c r="D78" s="32">
        <f>SUM(D75:D77)</f>
        <v>57258.080000000002</v>
      </c>
      <c r="E78" s="42">
        <f t="shared" si="6"/>
        <v>17162.919999999998</v>
      </c>
      <c r="F78" s="71">
        <f t="shared" si="4"/>
        <v>29.97466907727258</v>
      </c>
    </row>
    <row r="79" spans="1:10" ht="40.5" customHeight="1" x14ac:dyDescent="0.3">
      <c r="A79" s="20" t="s">
        <v>64</v>
      </c>
      <c r="B79" s="20" t="s">
        <v>65</v>
      </c>
      <c r="C79" s="21" t="s">
        <v>182</v>
      </c>
      <c r="D79" s="21" t="s">
        <v>91</v>
      </c>
      <c r="E79" s="21" t="s">
        <v>181</v>
      </c>
      <c r="F79" s="34" t="s">
        <v>14</v>
      </c>
    </row>
    <row r="80" spans="1:10" x14ac:dyDescent="0.3">
      <c r="A80" s="30">
        <v>31121</v>
      </c>
      <c r="B80" s="30" t="s">
        <v>66</v>
      </c>
      <c r="C80" s="43">
        <v>0</v>
      </c>
      <c r="D80" s="44" t="s">
        <v>7</v>
      </c>
      <c r="E80" s="45" t="s">
        <v>7</v>
      </c>
      <c r="F80" s="46" t="s">
        <v>7</v>
      </c>
    </row>
    <row r="81" spans="1:6" x14ac:dyDescent="0.3">
      <c r="A81" s="22">
        <v>31122</v>
      </c>
      <c r="B81" s="22" t="s">
        <v>67</v>
      </c>
      <c r="C81" s="29">
        <v>0</v>
      </c>
      <c r="D81" s="23">
        <v>0</v>
      </c>
      <c r="E81" s="26">
        <f>C81-D81</f>
        <v>0</v>
      </c>
      <c r="F81" s="46" t="s">
        <v>7</v>
      </c>
    </row>
    <row r="82" spans="1:6" x14ac:dyDescent="0.3">
      <c r="A82" s="22">
        <v>31123</v>
      </c>
      <c r="B82" s="22" t="s">
        <v>68</v>
      </c>
      <c r="C82" s="23">
        <v>0</v>
      </c>
      <c r="D82" s="23">
        <v>0</v>
      </c>
      <c r="E82" s="26">
        <f t="shared" ref="E82:E99" si="7">C82-D82</f>
        <v>0</v>
      </c>
      <c r="F82" s="46" t="e">
        <f t="shared" ref="F82" si="8">C82/D82*100-100</f>
        <v>#DIV/0!</v>
      </c>
    </row>
    <row r="83" spans="1:6" x14ac:dyDescent="0.3">
      <c r="A83" s="22">
        <v>31124</v>
      </c>
      <c r="B83" s="22" t="s">
        <v>69</v>
      </c>
      <c r="C83" s="23">
        <v>0</v>
      </c>
      <c r="D83" s="23">
        <v>0</v>
      </c>
      <c r="E83" s="26">
        <f t="shared" si="7"/>
        <v>0</v>
      </c>
      <c r="F83" s="46" t="s">
        <v>7</v>
      </c>
    </row>
    <row r="84" spans="1:6" x14ac:dyDescent="0.3">
      <c r="A84" s="22">
        <v>31230</v>
      </c>
      <c r="B84" s="22" t="s">
        <v>70</v>
      </c>
      <c r="C84" s="23">
        <v>47358.6</v>
      </c>
      <c r="D84" s="23">
        <v>0</v>
      </c>
      <c r="E84" s="26">
        <f t="shared" si="7"/>
        <v>47358.6</v>
      </c>
      <c r="F84" s="46" t="s">
        <v>7</v>
      </c>
    </row>
    <row r="85" spans="1:6" x14ac:dyDescent="0.3">
      <c r="A85" s="22">
        <v>31240</v>
      </c>
      <c r="B85" s="22" t="s">
        <v>71</v>
      </c>
      <c r="C85" s="23">
        <v>0</v>
      </c>
      <c r="D85" s="23">
        <v>0</v>
      </c>
      <c r="E85" s="26">
        <f t="shared" si="7"/>
        <v>0</v>
      </c>
      <c r="F85" s="46" t="s">
        <v>7</v>
      </c>
    </row>
    <row r="86" spans="1:6" x14ac:dyDescent="0.3">
      <c r="A86" s="22">
        <v>31250</v>
      </c>
      <c r="B86" s="22" t="s">
        <v>72</v>
      </c>
      <c r="C86" s="23">
        <v>28702.7</v>
      </c>
      <c r="D86" s="23">
        <v>0</v>
      </c>
      <c r="E86" s="26">
        <f t="shared" si="7"/>
        <v>28702.7</v>
      </c>
      <c r="F86" s="46" t="s">
        <v>7</v>
      </c>
    </row>
    <row r="87" spans="1:6" x14ac:dyDescent="0.3">
      <c r="A87" s="22">
        <v>31260</v>
      </c>
      <c r="B87" s="22" t="s">
        <v>73</v>
      </c>
      <c r="C87" s="23">
        <v>0</v>
      </c>
      <c r="D87" s="23">
        <v>0</v>
      </c>
      <c r="E87" s="26">
        <f t="shared" si="7"/>
        <v>0</v>
      </c>
      <c r="F87" s="46" t="s">
        <v>7</v>
      </c>
    </row>
    <row r="88" spans="1:6" x14ac:dyDescent="0.3">
      <c r="A88" s="22">
        <v>31270</v>
      </c>
      <c r="B88" s="22" t="s">
        <v>74</v>
      </c>
      <c r="C88" s="23">
        <v>0</v>
      </c>
      <c r="D88" s="23">
        <v>0</v>
      </c>
      <c r="E88" s="26">
        <f t="shared" si="7"/>
        <v>0</v>
      </c>
      <c r="F88" s="46" t="s">
        <v>7</v>
      </c>
    </row>
    <row r="89" spans="1:6" x14ac:dyDescent="0.3">
      <c r="A89" s="22">
        <v>31510</v>
      </c>
      <c r="B89" s="22" t="s">
        <v>75</v>
      </c>
      <c r="C89" s="23">
        <v>0</v>
      </c>
      <c r="D89" s="23">
        <v>0</v>
      </c>
      <c r="E89" s="26">
        <f t="shared" si="7"/>
        <v>0</v>
      </c>
      <c r="F89" s="46" t="s">
        <v>7</v>
      </c>
    </row>
    <row r="90" spans="1:6" x14ac:dyDescent="0.3">
      <c r="A90" s="22">
        <v>31610</v>
      </c>
      <c r="B90" s="22" t="s">
        <v>76</v>
      </c>
      <c r="C90" s="23">
        <v>0</v>
      </c>
      <c r="D90" s="23">
        <v>0</v>
      </c>
      <c r="E90" s="26">
        <f t="shared" si="7"/>
        <v>0</v>
      </c>
      <c r="F90" s="46" t="s">
        <v>7</v>
      </c>
    </row>
    <row r="91" spans="1:6" x14ac:dyDescent="0.3">
      <c r="A91" s="22">
        <v>31620</v>
      </c>
      <c r="B91" s="22" t="s">
        <v>77</v>
      </c>
      <c r="C91" s="23">
        <v>0</v>
      </c>
      <c r="D91" s="23">
        <v>0</v>
      </c>
      <c r="E91" s="26">
        <f t="shared" si="7"/>
        <v>0</v>
      </c>
      <c r="F91" s="46" t="s">
        <v>7</v>
      </c>
    </row>
    <row r="92" spans="1:6" x14ac:dyDescent="0.3">
      <c r="A92" s="22">
        <v>31660</v>
      </c>
      <c r="B92" s="22" t="s">
        <v>78</v>
      </c>
      <c r="C92" s="23">
        <v>0</v>
      </c>
      <c r="D92" s="23">
        <v>0</v>
      </c>
      <c r="E92" s="26">
        <f t="shared" si="7"/>
        <v>0</v>
      </c>
      <c r="F92" s="46" t="s">
        <v>7</v>
      </c>
    </row>
    <row r="93" spans="1:6" x14ac:dyDescent="0.3">
      <c r="A93" s="22">
        <v>32100</v>
      </c>
      <c r="B93" s="22" t="s">
        <v>79</v>
      </c>
      <c r="C93" s="23">
        <v>0</v>
      </c>
      <c r="D93" s="23">
        <v>2540</v>
      </c>
      <c r="E93" s="26">
        <f t="shared" si="7"/>
        <v>-2540</v>
      </c>
      <c r="F93" s="46" t="s">
        <v>7</v>
      </c>
    </row>
    <row r="94" spans="1:6" x14ac:dyDescent="0.3">
      <c r="A94" s="22">
        <v>32120</v>
      </c>
      <c r="B94" s="22" t="s">
        <v>80</v>
      </c>
      <c r="C94" s="23">
        <v>0</v>
      </c>
      <c r="D94" s="23">
        <v>0</v>
      </c>
      <c r="E94" s="26">
        <f t="shared" si="7"/>
        <v>0</v>
      </c>
      <c r="F94" s="46" t="s">
        <v>7</v>
      </c>
    </row>
    <row r="95" spans="1:6" x14ac:dyDescent="0.3">
      <c r="A95" s="22">
        <v>31690</v>
      </c>
      <c r="B95" s="22" t="s">
        <v>81</v>
      </c>
      <c r="C95" s="23">
        <v>0</v>
      </c>
      <c r="D95" s="23">
        <v>0</v>
      </c>
      <c r="E95" s="26">
        <f t="shared" si="7"/>
        <v>0</v>
      </c>
      <c r="F95" s="46" t="s">
        <v>7</v>
      </c>
    </row>
    <row r="96" spans="1:6" x14ac:dyDescent="0.3">
      <c r="A96" s="22">
        <v>33200</v>
      </c>
      <c r="B96" s="22" t="s">
        <v>82</v>
      </c>
      <c r="C96" s="23"/>
      <c r="D96" s="23">
        <v>0</v>
      </c>
      <c r="E96" s="26">
        <f t="shared" si="7"/>
        <v>0</v>
      </c>
      <c r="F96" s="46" t="s">
        <v>7</v>
      </c>
    </row>
    <row r="97" spans="1:7" x14ac:dyDescent="0.3">
      <c r="A97" s="22">
        <v>31702</v>
      </c>
      <c r="B97" s="22" t="s">
        <v>83</v>
      </c>
      <c r="C97" s="23">
        <v>0</v>
      </c>
      <c r="D97" s="23">
        <v>0</v>
      </c>
      <c r="E97" s="26">
        <f t="shared" si="7"/>
        <v>0</v>
      </c>
      <c r="F97" s="46" t="s">
        <v>7</v>
      </c>
    </row>
    <row r="98" spans="1:7" x14ac:dyDescent="0.3">
      <c r="A98" s="22">
        <v>34000</v>
      </c>
      <c r="B98" s="22" t="s">
        <v>84</v>
      </c>
      <c r="C98" s="23">
        <v>0</v>
      </c>
      <c r="D98" s="36">
        <v>0</v>
      </c>
      <c r="E98" s="26">
        <f t="shared" si="7"/>
        <v>0</v>
      </c>
      <c r="F98" s="46" t="s">
        <v>7</v>
      </c>
    </row>
    <row r="99" spans="1:7" x14ac:dyDescent="0.3">
      <c r="A99" s="37"/>
      <c r="B99" s="38" t="s">
        <v>85</v>
      </c>
      <c r="C99" s="39">
        <f>SUM(C80:C98)</f>
        <v>76061.3</v>
      </c>
      <c r="D99" s="39">
        <f>SUM(D81:D98)</f>
        <v>2540</v>
      </c>
      <c r="E99" s="47">
        <f t="shared" si="7"/>
        <v>73521.3</v>
      </c>
      <c r="F99" s="48">
        <f>C99/D99*100-100</f>
        <v>2894.5393700787404</v>
      </c>
      <c r="G99" s="40"/>
    </row>
    <row r="100" spans="1:7" x14ac:dyDescent="0.3">
      <c r="A100" s="30"/>
      <c r="B100" s="31" t="s">
        <v>86</v>
      </c>
      <c r="C100" s="32">
        <f>C15+C66+C73+C78+C99</f>
        <v>1534321.1700000004</v>
      </c>
      <c r="D100" s="32">
        <f>D15+D66+D73+D78+D99</f>
        <v>1234223.4600000002</v>
      </c>
      <c r="E100" s="32">
        <f>C100-D100</f>
        <v>300097.7100000002</v>
      </c>
      <c r="F100" s="33">
        <f>C100/D100*100-100</f>
        <v>24.314698247592872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L11" sqref="L11"/>
    </sheetView>
  </sheetViews>
  <sheetFormatPr defaultRowHeight="14.4" x14ac:dyDescent="0.3"/>
  <cols>
    <col min="1" max="1" width="4.109375" bestFit="1" customWidth="1"/>
    <col min="2" max="2" width="6" bestFit="1" customWidth="1"/>
    <col min="3" max="3" width="39.6640625" customWidth="1"/>
    <col min="4" max="4" width="13.44140625" customWidth="1"/>
    <col min="5" max="5" width="17.44140625" customWidth="1"/>
    <col min="6" max="6" width="14.33203125" customWidth="1"/>
  </cols>
  <sheetData>
    <row r="1" spans="1:8" ht="15" customHeight="1" x14ac:dyDescent="0.3"/>
    <row r="2" spans="1:8" ht="15" customHeight="1" x14ac:dyDescent="0.3">
      <c r="D2" s="49" t="s">
        <v>187</v>
      </c>
      <c r="E2" s="50"/>
      <c r="F2" s="50"/>
      <c r="G2" s="134"/>
      <c r="H2" s="134"/>
    </row>
    <row r="3" spans="1:8" ht="15" thickBot="1" x14ac:dyDescent="0.35"/>
    <row r="4" spans="1:8" ht="28.2" thickBot="1" x14ac:dyDescent="0.35">
      <c r="A4" s="72" t="s">
        <v>89</v>
      </c>
      <c r="B4" s="73" t="s">
        <v>12</v>
      </c>
      <c r="C4" s="74" t="s">
        <v>13</v>
      </c>
      <c r="D4" s="73" t="s">
        <v>206</v>
      </c>
      <c r="E4" s="73" t="s">
        <v>128</v>
      </c>
      <c r="F4" s="73" t="s">
        <v>188</v>
      </c>
    </row>
    <row r="5" spans="1:8" ht="15.6" thickTop="1" thickBot="1" x14ac:dyDescent="0.35">
      <c r="A5" s="75"/>
      <c r="B5" s="76"/>
      <c r="C5" s="77"/>
      <c r="D5" s="78">
        <v>2</v>
      </c>
      <c r="E5" s="78">
        <v>3</v>
      </c>
      <c r="F5" s="79" t="s">
        <v>189</v>
      </c>
    </row>
    <row r="6" spans="1:8" ht="15" thickBot="1" x14ac:dyDescent="0.35">
      <c r="A6" s="80">
        <v>1</v>
      </c>
      <c r="B6" s="81">
        <v>50000</v>
      </c>
      <c r="C6" s="82" t="s">
        <v>208</v>
      </c>
      <c r="D6" s="81">
        <v>160</v>
      </c>
      <c r="E6" s="81">
        <v>0</v>
      </c>
      <c r="F6" s="82">
        <v>160</v>
      </c>
    </row>
    <row r="7" spans="1:8" ht="15" thickBot="1" x14ac:dyDescent="0.35">
      <c r="A7" s="83">
        <v>2</v>
      </c>
      <c r="B7" s="84">
        <v>50013</v>
      </c>
      <c r="C7" s="85" t="s">
        <v>92</v>
      </c>
      <c r="D7" s="85">
        <v>149</v>
      </c>
      <c r="E7" s="85">
        <v>21</v>
      </c>
      <c r="F7" s="85">
        <v>128</v>
      </c>
    </row>
    <row r="8" spans="1:8" ht="15" thickBot="1" x14ac:dyDescent="0.35">
      <c r="A8" s="86">
        <v>3</v>
      </c>
      <c r="B8" s="81">
        <v>50014</v>
      </c>
      <c r="C8" s="82" t="s">
        <v>93</v>
      </c>
      <c r="D8" s="82">
        <v>210</v>
      </c>
      <c r="E8" s="82">
        <v>290</v>
      </c>
      <c r="F8" s="82">
        <v>-80</v>
      </c>
    </row>
    <row r="9" spans="1:8" ht="15" thickBot="1" x14ac:dyDescent="0.35">
      <c r="A9" s="87">
        <v>4</v>
      </c>
      <c r="B9" s="84">
        <v>50015</v>
      </c>
      <c r="C9" s="85" t="s">
        <v>94</v>
      </c>
      <c r="D9" s="85">
        <v>10</v>
      </c>
      <c r="E9" s="85">
        <v>6</v>
      </c>
      <c r="F9" s="85">
        <v>4</v>
      </c>
    </row>
    <row r="10" spans="1:8" ht="15" thickBot="1" x14ac:dyDescent="0.35">
      <c r="A10" s="86">
        <v>5</v>
      </c>
      <c r="B10" s="81">
        <v>50016</v>
      </c>
      <c r="C10" s="82" t="s">
        <v>95</v>
      </c>
      <c r="D10" s="82">
        <v>2039</v>
      </c>
      <c r="E10" s="88">
        <v>2917</v>
      </c>
      <c r="F10" s="82">
        <v>-878</v>
      </c>
    </row>
    <row r="11" spans="1:8" ht="15" thickBot="1" x14ac:dyDescent="0.35">
      <c r="A11" s="83">
        <v>6</v>
      </c>
      <c r="B11" s="84">
        <v>50017</v>
      </c>
      <c r="C11" s="85" t="s">
        <v>96</v>
      </c>
      <c r="D11" s="85">
        <v>10</v>
      </c>
      <c r="E11" s="85">
        <v>9</v>
      </c>
      <c r="F11" s="85">
        <v>1</v>
      </c>
    </row>
    <row r="12" spans="1:8" ht="15" thickBot="1" x14ac:dyDescent="0.35">
      <c r="A12" s="80">
        <v>7</v>
      </c>
      <c r="B12" s="81">
        <v>50019</v>
      </c>
      <c r="C12" s="82" t="s">
        <v>102</v>
      </c>
      <c r="D12" s="82">
        <v>147</v>
      </c>
      <c r="E12" s="82">
        <v>94</v>
      </c>
      <c r="F12" s="82">
        <v>53</v>
      </c>
    </row>
    <row r="13" spans="1:8" ht="15" thickBot="1" x14ac:dyDescent="0.35">
      <c r="A13" s="83" t="s">
        <v>97</v>
      </c>
      <c r="B13" s="78">
        <v>163</v>
      </c>
      <c r="C13" s="79" t="s">
        <v>190</v>
      </c>
      <c r="D13" s="89">
        <v>2725</v>
      </c>
      <c r="E13" s="89">
        <v>3337</v>
      </c>
      <c r="F13" s="79">
        <v>-612</v>
      </c>
    </row>
    <row r="14" spans="1:8" ht="15" thickBot="1" x14ac:dyDescent="0.35">
      <c r="A14" s="86">
        <v>8</v>
      </c>
      <c r="B14" s="81">
        <v>40110</v>
      </c>
      <c r="C14" s="82" t="s">
        <v>98</v>
      </c>
      <c r="D14" s="88">
        <v>44303.94</v>
      </c>
      <c r="E14" s="88">
        <v>99409.52</v>
      </c>
      <c r="F14" s="88">
        <v>-55105.58</v>
      </c>
    </row>
    <row r="15" spans="1:8" ht="15" thickBot="1" x14ac:dyDescent="0.35">
      <c r="A15" s="83">
        <v>10</v>
      </c>
      <c r="B15" s="84">
        <v>50001</v>
      </c>
      <c r="C15" s="85" t="s">
        <v>99</v>
      </c>
      <c r="D15" s="90">
        <v>10710</v>
      </c>
      <c r="E15" s="90">
        <v>9851</v>
      </c>
      <c r="F15" s="85">
        <v>859</v>
      </c>
    </row>
    <row r="16" spans="1:8" ht="15" thickBot="1" x14ac:dyDescent="0.35">
      <c r="A16" s="86" t="s">
        <v>100</v>
      </c>
      <c r="B16" s="91">
        <v>175</v>
      </c>
      <c r="C16" s="92" t="s">
        <v>191</v>
      </c>
      <c r="D16" s="93">
        <v>55013.94</v>
      </c>
      <c r="E16" s="93">
        <v>109260.52</v>
      </c>
      <c r="F16" s="93">
        <v>-54246.58</v>
      </c>
    </row>
    <row r="17" spans="1:6" ht="15" thickBot="1" x14ac:dyDescent="0.35">
      <c r="A17" s="83">
        <v>11</v>
      </c>
      <c r="B17" s="84">
        <v>50019</v>
      </c>
      <c r="C17" s="85" t="s">
        <v>209</v>
      </c>
      <c r="D17" s="90">
        <v>1686.05</v>
      </c>
      <c r="E17" s="85">
        <v>152.5</v>
      </c>
      <c r="F17" s="89">
        <v>1533.55</v>
      </c>
    </row>
    <row r="18" spans="1:6" ht="28.2" thickBot="1" x14ac:dyDescent="0.35">
      <c r="A18" s="86">
        <v>12</v>
      </c>
      <c r="B18" s="81">
        <v>50208</v>
      </c>
      <c r="C18" s="81" t="s">
        <v>195</v>
      </c>
      <c r="D18" s="82">
        <v>265</v>
      </c>
      <c r="E18" s="94"/>
      <c r="F18" s="82">
        <v>265</v>
      </c>
    </row>
    <row r="19" spans="1:6" ht="28.2" thickBot="1" x14ac:dyDescent="0.35">
      <c r="A19" s="83">
        <v>13</v>
      </c>
      <c r="B19" s="84">
        <v>50212</v>
      </c>
      <c r="C19" s="84" t="s">
        <v>210</v>
      </c>
      <c r="D19" s="85">
        <v>1769.7</v>
      </c>
      <c r="E19" s="90">
        <v>5889.7</v>
      </c>
      <c r="F19" s="90">
        <v>-4120</v>
      </c>
    </row>
    <row r="20" spans="1:6" ht="15" thickBot="1" x14ac:dyDescent="0.35">
      <c r="A20" s="86">
        <v>14</v>
      </c>
      <c r="B20" s="81">
        <v>50290</v>
      </c>
      <c r="C20" s="82" t="s">
        <v>101</v>
      </c>
      <c r="D20" s="82">
        <v>0</v>
      </c>
      <c r="E20" s="82">
        <v>290</v>
      </c>
      <c r="F20" s="82">
        <v>-290</v>
      </c>
    </row>
    <row r="21" spans="1:6" ht="15" thickBot="1" x14ac:dyDescent="0.35">
      <c r="A21" s="83">
        <v>15</v>
      </c>
      <c r="B21" s="84">
        <v>50107</v>
      </c>
      <c r="C21" s="85" t="s">
        <v>103</v>
      </c>
      <c r="D21" s="85">
        <v>0</v>
      </c>
      <c r="E21" s="85" t="s">
        <v>7</v>
      </c>
      <c r="F21" s="85">
        <v>0</v>
      </c>
    </row>
    <row r="22" spans="1:6" ht="15" thickBot="1" x14ac:dyDescent="0.35">
      <c r="A22" s="86" t="s">
        <v>104</v>
      </c>
      <c r="B22" s="91">
        <v>180</v>
      </c>
      <c r="C22" s="92" t="s">
        <v>192</v>
      </c>
      <c r="D22" s="93">
        <v>3720.75</v>
      </c>
      <c r="E22" s="93">
        <v>6332.2</v>
      </c>
      <c r="F22" s="93">
        <v>-2611.4499999999998</v>
      </c>
    </row>
    <row r="23" spans="1:6" ht="15" thickBot="1" x14ac:dyDescent="0.35">
      <c r="A23" s="83">
        <v>16</v>
      </c>
      <c r="B23" s="84">
        <v>50012</v>
      </c>
      <c r="C23" s="85" t="s">
        <v>111</v>
      </c>
      <c r="D23" s="85">
        <v>0</v>
      </c>
      <c r="E23" s="85">
        <v>775</v>
      </c>
      <c r="F23" s="85">
        <v>-775</v>
      </c>
    </row>
    <row r="24" spans="1:6" ht="15" thickBot="1" x14ac:dyDescent="0.35">
      <c r="A24" s="86">
        <v>17</v>
      </c>
      <c r="B24" s="81">
        <v>50405</v>
      </c>
      <c r="C24" s="82" t="s">
        <v>114</v>
      </c>
      <c r="D24" s="82">
        <v>0</v>
      </c>
      <c r="E24" s="82">
        <v>0</v>
      </c>
      <c r="F24" s="82">
        <v>0</v>
      </c>
    </row>
    <row r="25" spans="1:6" ht="15" thickBot="1" x14ac:dyDescent="0.35">
      <c r="A25" s="83">
        <v>18</v>
      </c>
      <c r="B25" s="84">
        <v>50107</v>
      </c>
      <c r="C25" s="85" t="s">
        <v>193</v>
      </c>
      <c r="D25" s="85">
        <v>0</v>
      </c>
      <c r="E25" s="85">
        <v>0</v>
      </c>
      <c r="F25" s="85">
        <v>0</v>
      </c>
    </row>
    <row r="26" spans="1:6" ht="15" thickBot="1" x14ac:dyDescent="0.35">
      <c r="A26" s="86" t="s">
        <v>108</v>
      </c>
      <c r="B26" s="91">
        <v>470</v>
      </c>
      <c r="C26" s="92" t="s">
        <v>194</v>
      </c>
      <c r="D26" s="92">
        <v>0</v>
      </c>
      <c r="E26" s="92">
        <v>775</v>
      </c>
      <c r="F26" s="92">
        <v>-775</v>
      </c>
    </row>
    <row r="27" spans="1:6" ht="15" thickBot="1" x14ac:dyDescent="0.35">
      <c r="A27" s="83">
        <v>18</v>
      </c>
      <c r="B27" s="84">
        <v>50029</v>
      </c>
      <c r="C27" s="85" t="s">
        <v>105</v>
      </c>
      <c r="D27" s="90">
        <v>74377.88</v>
      </c>
      <c r="E27" s="90">
        <v>13604.44</v>
      </c>
      <c r="F27" s="90">
        <v>60773.440000000002</v>
      </c>
    </row>
    <row r="28" spans="1:6" ht="15" thickBot="1" x14ac:dyDescent="0.35">
      <c r="A28" s="86">
        <v>19</v>
      </c>
      <c r="B28" s="81">
        <v>50104</v>
      </c>
      <c r="C28" s="82" t="s">
        <v>106</v>
      </c>
      <c r="D28" s="94"/>
      <c r="E28" s="82">
        <v>0</v>
      </c>
      <c r="F28" s="82">
        <v>0</v>
      </c>
    </row>
    <row r="29" spans="1:6" ht="15" thickBot="1" x14ac:dyDescent="0.35">
      <c r="A29" s="83">
        <v>20</v>
      </c>
      <c r="B29" s="84">
        <v>50205</v>
      </c>
      <c r="C29" s="85" t="s">
        <v>107</v>
      </c>
      <c r="D29" s="85">
        <v>10</v>
      </c>
      <c r="E29" s="85">
        <v>20</v>
      </c>
      <c r="F29" s="85">
        <v>-10</v>
      </c>
    </row>
    <row r="30" spans="1:6" ht="15" thickBot="1" x14ac:dyDescent="0.35">
      <c r="A30" s="86" t="s">
        <v>118</v>
      </c>
      <c r="B30" s="91">
        <v>480</v>
      </c>
      <c r="C30" s="92" t="s">
        <v>196</v>
      </c>
      <c r="D30" s="93">
        <v>74387.88</v>
      </c>
      <c r="E30" s="93">
        <v>13624.44</v>
      </c>
      <c r="F30" s="93">
        <v>60763.44</v>
      </c>
    </row>
    <row r="31" spans="1:6" ht="15" thickBot="1" x14ac:dyDescent="0.35">
      <c r="A31" s="83">
        <v>21</v>
      </c>
      <c r="B31" s="84">
        <v>50009</v>
      </c>
      <c r="C31" s="85" t="s">
        <v>109</v>
      </c>
      <c r="D31" s="90">
        <v>5887.75</v>
      </c>
      <c r="E31" s="90">
        <v>11745.96</v>
      </c>
      <c r="F31" s="90">
        <v>-5858.21</v>
      </c>
    </row>
    <row r="32" spans="1:6" ht="15" thickBot="1" x14ac:dyDescent="0.35">
      <c r="A32" s="86">
        <v>22</v>
      </c>
      <c r="B32" s="81">
        <v>50010</v>
      </c>
      <c r="C32" s="82" t="s">
        <v>110</v>
      </c>
      <c r="D32" s="94"/>
      <c r="E32" s="82">
        <v>0</v>
      </c>
      <c r="F32" s="82" t="s">
        <v>7</v>
      </c>
    </row>
    <row r="33" spans="1:6" ht="15" thickBot="1" x14ac:dyDescent="0.35">
      <c r="A33" s="83">
        <v>23</v>
      </c>
      <c r="B33" s="84">
        <v>50011</v>
      </c>
      <c r="C33" s="85" t="s">
        <v>197</v>
      </c>
      <c r="D33" s="90">
        <v>2480</v>
      </c>
      <c r="E33" s="90">
        <v>2910</v>
      </c>
      <c r="F33" s="85">
        <v>-430</v>
      </c>
    </row>
    <row r="34" spans="1:6" ht="15" thickBot="1" x14ac:dyDescent="0.35">
      <c r="A34" s="86">
        <v>24</v>
      </c>
      <c r="B34" s="81">
        <v>50019</v>
      </c>
      <c r="C34" s="82" t="s">
        <v>112</v>
      </c>
      <c r="D34" s="94"/>
      <c r="E34" s="88">
        <v>4498</v>
      </c>
      <c r="F34" s="88">
        <v>-4498</v>
      </c>
    </row>
    <row r="35" spans="1:6" ht="15" thickBot="1" x14ac:dyDescent="0.35">
      <c r="A35" s="83">
        <v>25</v>
      </c>
      <c r="B35" s="84">
        <v>50026</v>
      </c>
      <c r="C35" s="85" t="s">
        <v>113</v>
      </c>
      <c r="D35" s="85">
        <v>306.08999999999997</v>
      </c>
      <c r="E35" s="85">
        <v>0</v>
      </c>
      <c r="F35" s="85">
        <v>306.08999999999997</v>
      </c>
    </row>
    <row r="36" spans="1:6" ht="15" thickBot="1" x14ac:dyDescent="0.35">
      <c r="A36" s="86">
        <v>26</v>
      </c>
      <c r="B36" s="81">
        <v>50011</v>
      </c>
      <c r="C36" s="82" t="s">
        <v>198</v>
      </c>
      <c r="D36" s="94"/>
      <c r="E36" s="82">
        <v>0</v>
      </c>
      <c r="F36" s="82" t="s">
        <v>7</v>
      </c>
    </row>
    <row r="37" spans="1:6" ht="15" thickBot="1" x14ac:dyDescent="0.35">
      <c r="A37" s="83">
        <v>27</v>
      </c>
      <c r="B37" s="84">
        <v>50405</v>
      </c>
      <c r="C37" s="85" t="s">
        <v>114</v>
      </c>
      <c r="D37" s="85">
        <v>869.16</v>
      </c>
      <c r="E37" s="90">
        <v>2110.16</v>
      </c>
      <c r="F37" s="90">
        <v>-1241</v>
      </c>
    </row>
    <row r="38" spans="1:6" ht="15" thickBot="1" x14ac:dyDescent="0.35">
      <c r="A38" s="86">
        <v>28</v>
      </c>
      <c r="B38" s="81">
        <v>50413</v>
      </c>
      <c r="C38" s="82" t="s">
        <v>115</v>
      </c>
      <c r="D38" s="94"/>
      <c r="E38" s="88">
        <v>1000</v>
      </c>
      <c r="F38" s="88">
        <v>-1000</v>
      </c>
    </row>
    <row r="39" spans="1:6" ht="15" thickBot="1" x14ac:dyDescent="0.35">
      <c r="A39" s="83">
        <v>29</v>
      </c>
      <c r="B39" s="84">
        <v>50107</v>
      </c>
      <c r="C39" s="85" t="s">
        <v>116</v>
      </c>
      <c r="D39" s="77"/>
      <c r="E39" s="85">
        <v>35</v>
      </c>
      <c r="F39" s="85">
        <v>-35</v>
      </c>
    </row>
    <row r="40" spans="1:6" ht="15" thickBot="1" x14ac:dyDescent="0.35">
      <c r="A40" s="86">
        <v>30</v>
      </c>
      <c r="B40" s="81">
        <v>50111</v>
      </c>
      <c r="C40" s="82" t="s">
        <v>117</v>
      </c>
      <c r="D40" s="94"/>
      <c r="E40" s="82">
        <v>0</v>
      </c>
      <c r="F40" s="82" t="s">
        <v>7</v>
      </c>
    </row>
    <row r="41" spans="1:6" ht="15" thickBot="1" x14ac:dyDescent="0.35">
      <c r="A41" s="83">
        <v>31</v>
      </c>
      <c r="B41" s="84">
        <v>50019</v>
      </c>
      <c r="C41" s="85" t="s">
        <v>102</v>
      </c>
      <c r="D41" s="90">
        <v>5129</v>
      </c>
      <c r="E41" s="85">
        <v>0</v>
      </c>
      <c r="F41" s="90">
        <v>5129</v>
      </c>
    </row>
    <row r="42" spans="1:6" ht="15" thickBot="1" x14ac:dyDescent="0.35">
      <c r="A42" s="86">
        <v>32</v>
      </c>
      <c r="B42" s="81">
        <v>50107</v>
      </c>
      <c r="C42" s="82" t="s">
        <v>103</v>
      </c>
      <c r="D42" s="94"/>
      <c r="E42" s="82">
        <v>0</v>
      </c>
      <c r="F42" s="82" t="s">
        <v>7</v>
      </c>
    </row>
    <row r="43" spans="1:6" ht="15" thickBot="1" x14ac:dyDescent="0.35">
      <c r="A43" s="83" t="s">
        <v>120</v>
      </c>
      <c r="B43" s="78">
        <v>660</v>
      </c>
      <c r="C43" s="79" t="s">
        <v>199</v>
      </c>
      <c r="D43" s="89">
        <v>14672</v>
      </c>
      <c r="E43" s="89">
        <v>22299.119999999999</v>
      </c>
      <c r="F43" s="89">
        <v>-7627.12</v>
      </c>
    </row>
    <row r="44" spans="1:6" ht="15" thickBot="1" x14ac:dyDescent="0.35">
      <c r="A44" s="86">
        <v>33</v>
      </c>
      <c r="B44" s="81">
        <v>50409</v>
      </c>
      <c r="C44" s="82" t="s">
        <v>119</v>
      </c>
      <c r="D44" s="88">
        <v>7740</v>
      </c>
      <c r="E44" s="88">
        <v>7280</v>
      </c>
      <c r="F44" s="82">
        <v>460</v>
      </c>
    </row>
    <row r="45" spans="1:6" ht="15" thickBot="1" x14ac:dyDescent="0.35">
      <c r="A45" s="83" t="s">
        <v>124</v>
      </c>
      <c r="B45" s="78">
        <v>920</v>
      </c>
      <c r="C45" s="79" t="s">
        <v>201</v>
      </c>
      <c r="D45" s="89">
        <v>7740</v>
      </c>
      <c r="E45" s="89">
        <v>7280</v>
      </c>
      <c r="F45" s="79">
        <v>460</v>
      </c>
    </row>
    <row r="46" spans="1:6" ht="15" thickBot="1" x14ac:dyDescent="0.35">
      <c r="A46" s="86">
        <v>34</v>
      </c>
      <c r="B46" s="81">
        <v>50019</v>
      </c>
      <c r="C46" s="82" t="s">
        <v>121</v>
      </c>
      <c r="D46" s="82">
        <v>26</v>
      </c>
      <c r="E46" s="82">
        <v>108</v>
      </c>
      <c r="F46" s="82">
        <v>-82</v>
      </c>
    </row>
    <row r="47" spans="1:6" ht="15" thickBot="1" x14ac:dyDescent="0.35">
      <c r="A47" s="83">
        <v>35</v>
      </c>
      <c r="B47" s="84">
        <v>50409</v>
      </c>
      <c r="C47" s="85" t="s">
        <v>122</v>
      </c>
      <c r="D47" s="90">
        <v>3936.15</v>
      </c>
      <c r="E47" s="90">
        <v>2016</v>
      </c>
      <c r="F47" s="90">
        <v>1920.15</v>
      </c>
    </row>
    <row r="48" spans="1:6" ht="15" thickBot="1" x14ac:dyDescent="0.35">
      <c r="A48" s="86">
        <v>36</v>
      </c>
      <c r="B48" s="81">
        <v>50507</v>
      </c>
      <c r="C48" s="82" t="s">
        <v>123</v>
      </c>
      <c r="D48" s="94"/>
      <c r="E48" s="82">
        <v>0</v>
      </c>
      <c r="F48" s="82" t="s">
        <v>7</v>
      </c>
    </row>
    <row r="49" spans="1:6" ht="15" thickBot="1" x14ac:dyDescent="0.35">
      <c r="A49" s="83" t="s">
        <v>200</v>
      </c>
      <c r="B49" s="78">
        <v>730</v>
      </c>
      <c r="C49" s="79" t="s">
        <v>202</v>
      </c>
      <c r="D49" s="89">
        <v>3962.15</v>
      </c>
      <c r="E49" s="89">
        <v>2124</v>
      </c>
      <c r="F49" s="89">
        <v>1838.15</v>
      </c>
    </row>
    <row r="50" spans="1:6" ht="15" thickBot="1" x14ac:dyDescent="0.35">
      <c r="A50" s="86">
        <v>37</v>
      </c>
      <c r="B50" s="81">
        <v>50405</v>
      </c>
      <c r="C50" s="82" t="s">
        <v>114</v>
      </c>
      <c r="D50" s="82">
        <v>95</v>
      </c>
      <c r="E50" s="82">
        <v>0</v>
      </c>
      <c r="F50" s="92">
        <v>95</v>
      </c>
    </row>
    <row r="51" spans="1:6" ht="15" thickBot="1" x14ac:dyDescent="0.35">
      <c r="A51" s="83" t="s">
        <v>211</v>
      </c>
      <c r="B51" s="78">
        <v>850</v>
      </c>
      <c r="C51" s="79" t="s">
        <v>207</v>
      </c>
      <c r="D51" s="79">
        <v>95</v>
      </c>
      <c r="E51" s="79">
        <v>0</v>
      </c>
      <c r="F51" s="79">
        <v>95</v>
      </c>
    </row>
    <row r="52" spans="1:6" ht="15" thickBot="1" x14ac:dyDescent="0.35">
      <c r="A52" s="86" t="s">
        <v>87</v>
      </c>
      <c r="B52" s="95"/>
      <c r="C52" s="92" t="s">
        <v>203</v>
      </c>
      <c r="D52" s="93">
        <v>162316.72</v>
      </c>
      <c r="E52" s="93">
        <v>165032.28</v>
      </c>
      <c r="F52" s="93">
        <v>-2715.56</v>
      </c>
    </row>
    <row r="53" spans="1:6" ht="15" thickBot="1" x14ac:dyDescent="0.35">
      <c r="A53" s="83">
        <v>38</v>
      </c>
      <c r="B53" s="84">
        <v>50101</v>
      </c>
      <c r="C53" s="85" t="s">
        <v>125</v>
      </c>
      <c r="D53" s="90">
        <v>13360</v>
      </c>
      <c r="E53" s="90">
        <v>11381</v>
      </c>
      <c r="F53" s="90">
        <v>1979</v>
      </c>
    </row>
    <row r="54" spans="1:6" ht="15" thickBot="1" x14ac:dyDescent="0.35">
      <c r="A54" s="86">
        <v>39</v>
      </c>
      <c r="B54" s="95"/>
      <c r="C54" s="82" t="s">
        <v>204</v>
      </c>
      <c r="D54" s="88">
        <v>2122.56</v>
      </c>
      <c r="E54" s="82">
        <v>0</v>
      </c>
      <c r="F54" s="88">
        <v>2122.56</v>
      </c>
    </row>
    <row r="55" spans="1:6" ht="15" thickBot="1" x14ac:dyDescent="0.35">
      <c r="A55" s="83">
        <v>40</v>
      </c>
      <c r="B55" s="84">
        <v>50102</v>
      </c>
      <c r="C55" s="85" t="s">
        <v>126</v>
      </c>
      <c r="D55" s="85" t="s">
        <v>7</v>
      </c>
      <c r="E55" s="85">
        <v>0</v>
      </c>
      <c r="F55" s="85">
        <v>0</v>
      </c>
    </row>
    <row r="56" spans="1:6" ht="15" thickBot="1" x14ac:dyDescent="0.35">
      <c r="A56" s="86" t="s">
        <v>88</v>
      </c>
      <c r="B56" s="95"/>
      <c r="C56" s="92" t="s">
        <v>205</v>
      </c>
      <c r="D56" s="93">
        <v>15482.56</v>
      </c>
      <c r="E56" s="93">
        <v>11381</v>
      </c>
      <c r="F56" s="93">
        <v>4101.5600000000004</v>
      </c>
    </row>
    <row r="57" spans="1:6" ht="15" thickBot="1" x14ac:dyDescent="0.35">
      <c r="A57" s="96"/>
      <c r="B57" s="76"/>
      <c r="C57" s="97" t="s">
        <v>127</v>
      </c>
      <c r="D57" s="89">
        <v>177799.28</v>
      </c>
      <c r="E57" s="89">
        <v>176413.28</v>
      </c>
      <c r="F57" s="89">
        <v>1386</v>
      </c>
    </row>
  </sheetData>
  <mergeCells count="1">
    <mergeCell ref="G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workbookViewId="0">
      <selection activeCell="J20" sqref="J20"/>
    </sheetView>
  </sheetViews>
  <sheetFormatPr defaultRowHeight="14.4" x14ac:dyDescent="0.3"/>
  <cols>
    <col min="1" max="1" width="28.88671875" customWidth="1"/>
    <col min="2" max="2" width="14.5546875" customWidth="1"/>
    <col min="3" max="3" width="11.33203125" customWidth="1"/>
    <col min="4" max="4" width="12.44140625" customWidth="1"/>
    <col min="5" max="5" width="11" customWidth="1"/>
    <col min="6" max="6" width="10.88671875" customWidth="1"/>
    <col min="7" max="7" width="14.5546875" customWidth="1"/>
  </cols>
  <sheetData>
    <row r="2" spans="1:7" x14ac:dyDescent="0.3">
      <c r="B2" s="135" t="s">
        <v>266</v>
      </c>
      <c r="C2" s="135"/>
      <c r="D2" s="135"/>
      <c r="E2" s="135"/>
      <c r="F2" s="135"/>
      <c r="G2" s="135"/>
    </row>
    <row r="4" spans="1:7" ht="39.6" x14ac:dyDescent="0.3">
      <c r="A4" s="98" t="s">
        <v>212</v>
      </c>
      <c r="B4" s="99" t="s">
        <v>213</v>
      </c>
      <c r="C4" s="99" t="s">
        <v>21</v>
      </c>
      <c r="D4" s="99" t="s">
        <v>56</v>
      </c>
      <c r="E4" s="99" t="s">
        <v>61</v>
      </c>
      <c r="F4" s="99" t="s">
        <v>214</v>
      </c>
      <c r="G4" s="99" t="s">
        <v>215</v>
      </c>
    </row>
    <row r="5" spans="1:7" x14ac:dyDescent="0.3">
      <c r="A5" s="100" t="s">
        <v>216</v>
      </c>
      <c r="B5" s="101">
        <f>B6+B24+B36+B41</f>
        <v>1119864.18</v>
      </c>
      <c r="C5" s="101">
        <f t="shared" ref="C5:F5" si="0">C6+C24+C36+C41</f>
        <v>224946.14</v>
      </c>
      <c r="D5" s="101">
        <f t="shared" si="0"/>
        <v>39028.549999999996</v>
      </c>
      <c r="E5" s="101">
        <f t="shared" si="0"/>
        <v>74421</v>
      </c>
      <c r="F5" s="101">
        <f t="shared" si="0"/>
        <v>76061.3</v>
      </c>
      <c r="G5" s="101">
        <f>B5+C5+D5+E5+F5</f>
        <v>1534321.17</v>
      </c>
    </row>
    <row r="6" spans="1:7" x14ac:dyDescent="0.3">
      <c r="A6" s="102" t="s">
        <v>217</v>
      </c>
      <c r="B6" s="103">
        <f>SUM(B7:B23)</f>
        <v>1119864.18</v>
      </c>
      <c r="C6" s="103">
        <f t="shared" ref="C6:F6" si="1">SUM(C7:C23)</f>
        <v>214651.11000000002</v>
      </c>
      <c r="D6" s="103">
        <f t="shared" si="1"/>
        <v>39028.549999999996</v>
      </c>
      <c r="E6" s="103">
        <f t="shared" si="1"/>
        <v>0</v>
      </c>
      <c r="F6" s="103">
        <f t="shared" si="1"/>
        <v>7358.6</v>
      </c>
      <c r="G6" s="103">
        <f>B6+C6+D6+E6+F6</f>
        <v>1380902.4400000002</v>
      </c>
    </row>
    <row r="7" spans="1:7" x14ac:dyDescent="0.3">
      <c r="A7" s="104" t="s">
        <v>218</v>
      </c>
      <c r="B7" s="105">
        <v>54258.19</v>
      </c>
      <c r="C7" s="106">
        <v>16485.689999999999</v>
      </c>
      <c r="D7" s="107">
        <v>0</v>
      </c>
      <c r="E7" s="107">
        <v>0</v>
      </c>
      <c r="F7" s="107">
        <v>0</v>
      </c>
      <c r="G7" s="107">
        <f>B7+C7+D7+E7+F7</f>
        <v>70743.88</v>
      </c>
    </row>
    <row r="8" spans="1:7" x14ac:dyDescent="0.3">
      <c r="A8" s="104" t="s">
        <v>190</v>
      </c>
      <c r="B8" s="105">
        <v>48832.84</v>
      </c>
      <c r="C8" s="106">
        <v>31733.82</v>
      </c>
      <c r="D8" s="106">
        <v>20174.98</v>
      </c>
      <c r="E8" s="107">
        <v>0</v>
      </c>
      <c r="F8" s="108">
        <v>0</v>
      </c>
      <c r="G8" s="107">
        <f t="shared" ref="G8:G23" si="2">B8+C8+D8+E8+F8</f>
        <v>100741.64</v>
      </c>
    </row>
    <row r="9" spans="1:7" x14ac:dyDescent="0.3">
      <c r="A9" s="104" t="s">
        <v>219</v>
      </c>
      <c r="B9" s="106">
        <v>64342.2</v>
      </c>
      <c r="C9" s="106">
        <v>1567.1</v>
      </c>
      <c r="D9" s="107">
        <v>0</v>
      </c>
      <c r="E9" s="107">
        <v>0</v>
      </c>
      <c r="F9" s="107">
        <v>0</v>
      </c>
      <c r="G9" s="107">
        <f t="shared" si="2"/>
        <v>65909.3</v>
      </c>
    </row>
    <row r="10" spans="1:7" x14ac:dyDescent="0.3">
      <c r="A10" s="104" t="s">
        <v>191</v>
      </c>
      <c r="B10" s="106">
        <v>32716.1</v>
      </c>
      <c r="C10" s="106">
        <v>2486.94</v>
      </c>
      <c r="D10" s="107">
        <v>0</v>
      </c>
      <c r="E10" s="107">
        <v>0</v>
      </c>
      <c r="F10" s="107">
        <v>0</v>
      </c>
      <c r="G10" s="107">
        <f t="shared" si="2"/>
        <v>35203.040000000001</v>
      </c>
    </row>
    <row r="11" spans="1:7" x14ac:dyDescent="0.3">
      <c r="A11" s="104" t="s">
        <v>220</v>
      </c>
      <c r="B11" s="106">
        <v>41778.25</v>
      </c>
      <c r="C11" s="106">
        <v>54133.58</v>
      </c>
      <c r="D11" s="107">
        <v>0</v>
      </c>
      <c r="E11" s="107">
        <v>0</v>
      </c>
      <c r="F11" s="106">
        <v>7358.6</v>
      </c>
      <c r="G11" s="107">
        <f t="shared" si="2"/>
        <v>103270.43000000001</v>
      </c>
    </row>
    <row r="12" spans="1:7" x14ac:dyDescent="0.3">
      <c r="A12" s="104" t="s">
        <v>221</v>
      </c>
      <c r="B12" s="107">
        <v>600.14</v>
      </c>
      <c r="C12" s="107">
        <v>0</v>
      </c>
      <c r="D12" s="107">
        <v>0</v>
      </c>
      <c r="E12" s="107">
        <v>0</v>
      </c>
      <c r="F12" s="107">
        <v>0</v>
      </c>
      <c r="G12" s="107">
        <f t="shared" si="2"/>
        <v>600.14</v>
      </c>
    </row>
    <row r="13" spans="1:7" x14ac:dyDescent="0.3">
      <c r="A13" s="104" t="s">
        <v>129</v>
      </c>
      <c r="B13" s="106">
        <v>7509.61</v>
      </c>
      <c r="C13" s="106">
        <v>68</v>
      </c>
      <c r="D13" s="107">
        <v>0</v>
      </c>
      <c r="E13" s="107">
        <v>0</v>
      </c>
      <c r="F13" s="107">
        <v>0</v>
      </c>
      <c r="G13" s="107">
        <f t="shared" si="2"/>
        <v>7577.61</v>
      </c>
    </row>
    <row r="14" spans="1:7" x14ac:dyDescent="0.3">
      <c r="A14" s="104" t="s">
        <v>223</v>
      </c>
      <c r="B14" s="106">
        <v>13439.88</v>
      </c>
      <c r="C14" s="106">
        <v>3165</v>
      </c>
      <c r="D14" s="107">
        <v>0</v>
      </c>
      <c r="E14" s="107">
        <v>0</v>
      </c>
      <c r="F14" s="107">
        <v>0</v>
      </c>
      <c r="G14" s="107">
        <f t="shared" si="2"/>
        <v>16604.879999999997</v>
      </c>
    </row>
    <row r="15" spans="1:7" x14ac:dyDescent="0.3">
      <c r="A15" s="104" t="s">
        <v>224</v>
      </c>
      <c r="B15" s="106">
        <v>34851.599999999999</v>
      </c>
      <c r="C15" s="106">
        <v>3249.8</v>
      </c>
      <c r="D15" s="107">
        <v>0</v>
      </c>
      <c r="E15" s="107">
        <v>0</v>
      </c>
      <c r="F15" s="107">
        <v>0</v>
      </c>
      <c r="G15" s="107">
        <f t="shared" si="2"/>
        <v>38101.4</v>
      </c>
    </row>
    <row r="16" spans="1:7" x14ac:dyDescent="0.3">
      <c r="A16" s="104" t="s">
        <v>225</v>
      </c>
      <c r="B16" s="106">
        <v>7492.28</v>
      </c>
      <c r="C16" s="107">
        <v>0</v>
      </c>
      <c r="D16" s="107">
        <v>0</v>
      </c>
      <c r="E16" s="107">
        <v>0</v>
      </c>
      <c r="F16" s="107">
        <v>0</v>
      </c>
      <c r="G16" s="107">
        <f t="shared" si="2"/>
        <v>7492.28</v>
      </c>
    </row>
    <row r="17" spans="1:7" x14ac:dyDescent="0.3">
      <c r="A17" s="104" t="s">
        <v>226</v>
      </c>
      <c r="B17" s="106">
        <v>136091.26</v>
      </c>
      <c r="C17" s="106">
        <v>40264.14</v>
      </c>
      <c r="D17" s="106">
        <v>6387.44</v>
      </c>
      <c r="E17" s="107">
        <v>0</v>
      </c>
      <c r="F17" s="107">
        <v>0</v>
      </c>
      <c r="G17" s="107">
        <f t="shared" si="2"/>
        <v>182742.84000000003</v>
      </c>
    </row>
    <row r="18" spans="1:7" x14ac:dyDescent="0.3">
      <c r="A18" s="104" t="s">
        <v>227</v>
      </c>
      <c r="B18" s="106">
        <v>12022.83</v>
      </c>
      <c r="C18" s="106">
        <v>749.96</v>
      </c>
      <c r="D18" s="106">
        <v>239.97</v>
      </c>
      <c r="E18" s="107">
        <v>0</v>
      </c>
      <c r="F18" s="107">
        <v>0</v>
      </c>
      <c r="G18" s="107">
        <f t="shared" si="2"/>
        <v>13012.76</v>
      </c>
    </row>
    <row r="19" spans="1:7" x14ac:dyDescent="0.3">
      <c r="A19" s="104" t="s">
        <v>228</v>
      </c>
      <c r="B19" s="106">
        <v>14476.15</v>
      </c>
      <c r="C19" s="106">
        <v>2101.1999999999998</v>
      </c>
      <c r="D19" s="106">
        <v>1752.88</v>
      </c>
      <c r="E19" s="107">
        <v>0</v>
      </c>
      <c r="F19" s="107">
        <v>0</v>
      </c>
      <c r="G19" s="107">
        <f t="shared" si="2"/>
        <v>18330.23</v>
      </c>
    </row>
    <row r="20" spans="1:7" x14ac:dyDescent="0.3">
      <c r="A20" s="104" t="s">
        <v>229</v>
      </c>
      <c r="B20" s="106">
        <v>14440.81</v>
      </c>
      <c r="C20" s="106">
        <v>22478.7</v>
      </c>
      <c r="D20" s="107">
        <v>0</v>
      </c>
      <c r="E20" s="107">
        <v>0</v>
      </c>
      <c r="F20" s="107">
        <v>0</v>
      </c>
      <c r="G20" s="107">
        <f t="shared" si="2"/>
        <v>36919.51</v>
      </c>
    </row>
    <row r="21" spans="1:7" x14ac:dyDescent="0.3">
      <c r="A21" s="104" t="s">
        <v>230</v>
      </c>
      <c r="B21" s="106">
        <v>38384.120000000003</v>
      </c>
      <c r="C21" s="106">
        <v>4436.9799999999996</v>
      </c>
      <c r="D21" s="106">
        <v>969</v>
      </c>
      <c r="E21" s="107">
        <v>0</v>
      </c>
      <c r="F21" s="107">
        <v>0</v>
      </c>
      <c r="G21" s="107">
        <f t="shared" si="2"/>
        <v>43790.100000000006</v>
      </c>
    </row>
    <row r="22" spans="1:7" x14ac:dyDescent="0.3">
      <c r="A22" s="104" t="s">
        <v>231</v>
      </c>
      <c r="B22" s="106">
        <v>517774.2</v>
      </c>
      <c r="C22" s="106">
        <v>30068.3</v>
      </c>
      <c r="D22" s="106">
        <v>8223.32</v>
      </c>
      <c r="E22" s="107">
        <v>0</v>
      </c>
      <c r="F22" s="107">
        <v>0</v>
      </c>
      <c r="G22" s="107">
        <f t="shared" si="2"/>
        <v>556065.81999999995</v>
      </c>
    </row>
    <row r="23" spans="1:7" x14ac:dyDescent="0.3">
      <c r="A23" s="104" t="s">
        <v>232</v>
      </c>
      <c r="B23" s="106">
        <v>80853.72</v>
      </c>
      <c r="C23" s="106">
        <v>1661.9</v>
      </c>
      <c r="D23" s="106">
        <v>1280.96</v>
      </c>
      <c r="E23" s="107">
        <v>0</v>
      </c>
      <c r="F23" s="107">
        <v>0</v>
      </c>
      <c r="G23" s="107">
        <f t="shared" si="2"/>
        <v>83796.58</v>
      </c>
    </row>
    <row r="24" spans="1:7" x14ac:dyDescent="0.3">
      <c r="A24" s="102" t="s">
        <v>233</v>
      </c>
      <c r="B24" s="103">
        <v>0</v>
      </c>
      <c r="C24" s="103">
        <f>SUM(C25:C35)</f>
        <v>8751.42</v>
      </c>
      <c r="D24" s="103">
        <v>0</v>
      </c>
      <c r="E24" s="103">
        <f>SUM(E25:E35)</f>
        <v>74321</v>
      </c>
      <c r="F24" s="103">
        <v>0</v>
      </c>
      <c r="G24" s="103">
        <v>6109</v>
      </c>
    </row>
    <row r="25" spans="1:7" x14ac:dyDescent="0.3">
      <c r="A25" s="104" t="s">
        <v>218</v>
      </c>
      <c r="B25" s="109">
        <v>0</v>
      </c>
      <c r="C25" s="109">
        <v>0</v>
      </c>
      <c r="D25" s="109">
        <v>0</v>
      </c>
      <c r="E25" s="110">
        <v>33299</v>
      </c>
      <c r="F25" s="109">
        <v>0</v>
      </c>
      <c r="G25" s="109">
        <f>B25+C25+D25+E25+F25</f>
        <v>33299</v>
      </c>
    </row>
    <row r="26" spans="1:7" x14ac:dyDescent="0.3">
      <c r="A26" s="104" t="s">
        <v>90</v>
      </c>
      <c r="B26" s="109">
        <v>0</v>
      </c>
      <c r="C26" s="111">
        <v>3421.39</v>
      </c>
      <c r="D26" s="109">
        <v>0</v>
      </c>
      <c r="E26" s="109">
        <v>0</v>
      </c>
      <c r="F26" s="109">
        <v>0</v>
      </c>
      <c r="G26" s="109">
        <f t="shared" ref="G26:G35" si="3">B26+C26+D26+E26+F26</f>
        <v>3421.39</v>
      </c>
    </row>
    <row r="27" spans="1:7" x14ac:dyDescent="0.3">
      <c r="A27" s="104" t="s">
        <v>220</v>
      </c>
      <c r="B27" s="109">
        <v>0</v>
      </c>
      <c r="C27" s="111">
        <v>4978.99</v>
      </c>
      <c r="D27" s="109">
        <v>0</v>
      </c>
      <c r="E27" s="112">
        <v>5710</v>
      </c>
      <c r="F27" s="109">
        <v>0</v>
      </c>
      <c r="G27" s="109">
        <f t="shared" si="3"/>
        <v>10688.99</v>
      </c>
    </row>
    <row r="28" spans="1:7" x14ac:dyDescent="0.3">
      <c r="A28" s="104" t="s">
        <v>223</v>
      </c>
      <c r="B28" s="109">
        <v>0</v>
      </c>
      <c r="C28" s="111">
        <v>0</v>
      </c>
      <c r="D28" s="109">
        <v>0</v>
      </c>
      <c r="E28" s="110">
        <v>8937</v>
      </c>
      <c r="F28" s="109">
        <v>0</v>
      </c>
      <c r="G28" s="109">
        <f t="shared" si="3"/>
        <v>8937</v>
      </c>
    </row>
    <row r="29" spans="1:7" x14ac:dyDescent="0.3">
      <c r="A29" s="104" t="s">
        <v>222</v>
      </c>
      <c r="B29" s="109">
        <v>0</v>
      </c>
      <c r="C29" s="109">
        <v>0</v>
      </c>
      <c r="D29" s="109">
        <v>0</v>
      </c>
      <c r="E29" s="112">
        <v>6000</v>
      </c>
      <c r="F29" s="109">
        <v>0</v>
      </c>
      <c r="G29" s="109">
        <f t="shared" si="3"/>
        <v>6000</v>
      </c>
    </row>
    <row r="30" spans="1:7" x14ac:dyDescent="0.3">
      <c r="A30" s="104" t="s">
        <v>224</v>
      </c>
      <c r="B30" s="109">
        <v>0</v>
      </c>
      <c r="C30" s="109">
        <v>0</v>
      </c>
      <c r="D30" s="109">
        <v>0</v>
      </c>
      <c r="E30" s="109">
        <v>0</v>
      </c>
      <c r="F30" s="109">
        <v>0</v>
      </c>
      <c r="G30" s="109">
        <f t="shared" si="3"/>
        <v>0</v>
      </c>
    </row>
    <row r="31" spans="1:7" x14ac:dyDescent="0.3">
      <c r="A31" s="104" t="s">
        <v>226</v>
      </c>
      <c r="B31" s="109">
        <v>0</v>
      </c>
      <c r="C31" s="109">
        <v>30</v>
      </c>
      <c r="D31" s="109">
        <v>0</v>
      </c>
      <c r="E31" s="109">
        <v>0</v>
      </c>
      <c r="F31" s="109">
        <v>0</v>
      </c>
      <c r="G31" s="109">
        <f t="shared" si="3"/>
        <v>30</v>
      </c>
    </row>
    <row r="32" spans="1:7" x14ac:dyDescent="0.3">
      <c r="A32" s="104" t="s">
        <v>234</v>
      </c>
      <c r="B32" s="113">
        <v>0</v>
      </c>
      <c r="C32" s="109">
        <v>0</v>
      </c>
      <c r="D32" s="113">
        <v>0</v>
      </c>
      <c r="E32" s="114">
        <v>0</v>
      </c>
      <c r="F32" s="113">
        <v>0</v>
      </c>
      <c r="G32" s="109">
        <f>B32+C32+D32+E32+F32</f>
        <v>0</v>
      </c>
    </row>
    <row r="33" spans="1:7" x14ac:dyDescent="0.3">
      <c r="A33" s="104" t="s">
        <v>235</v>
      </c>
      <c r="B33" s="113">
        <v>0</v>
      </c>
      <c r="C33" s="109">
        <v>0</v>
      </c>
      <c r="D33" s="113">
        <v>0</v>
      </c>
      <c r="E33" s="112">
        <v>20375</v>
      </c>
      <c r="F33" s="109">
        <v>0</v>
      </c>
      <c r="G33" s="109">
        <f>B33+C33+D33+E33+F33</f>
        <v>20375</v>
      </c>
    </row>
    <row r="34" spans="1:7" x14ac:dyDescent="0.3">
      <c r="A34" s="104" t="s">
        <v>230</v>
      </c>
      <c r="B34" s="113">
        <v>0</v>
      </c>
      <c r="C34" s="111">
        <v>321.04000000000002</v>
      </c>
      <c r="D34" s="109">
        <v>0</v>
      </c>
      <c r="E34" s="109">
        <v>0</v>
      </c>
      <c r="F34" s="109">
        <v>0</v>
      </c>
      <c r="G34" s="109">
        <f t="shared" si="3"/>
        <v>321.04000000000002</v>
      </c>
    </row>
    <row r="35" spans="1:7" x14ac:dyDescent="0.3">
      <c r="A35" s="104" t="s">
        <v>231</v>
      </c>
      <c r="B35" s="113"/>
      <c r="C35" s="115"/>
      <c r="D35" s="113"/>
      <c r="E35" s="116"/>
      <c r="F35" s="109">
        <v>0</v>
      </c>
      <c r="G35" s="109">
        <f t="shared" si="3"/>
        <v>0</v>
      </c>
    </row>
    <row r="36" spans="1:7" x14ac:dyDescent="0.3">
      <c r="A36" s="117" t="s">
        <v>237</v>
      </c>
      <c r="B36" s="118">
        <f>SUM(B37:B40)</f>
        <v>0</v>
      </c>
      <c r="C36" s="118">
        <f t="shared" ref="C36:G36" si="4">SUM(C37:C40)</f>
        <v>1543.61</v>
      </c>
      <c r="D36" s="118">
        <f t="shared" si="4"/>
        <v>0</v>
      </c>
      <c r="E36" s="118">
        <f t="shared" si="4"/>
        <v>100</v>
      </c>
      <c r="F36" s="118">
        <f t="shared" si="4"/>
        <v>68702.7</v>
      </c>
      <c r="G36" s="118">
        <f t="shared" si="4"/>
        <v>70346.31</v>
      </c>
    </row>
    <row r="37" spans="1:7" x14ac:dyDescent="0.3">
      <c r="A37" s="104" t="s">
        <v>218</v>
      </c>
      <c r="B37" s="113">
        <v>0</v>
      </c>
      <c r="C37" s="113">
        <v>0</v>
      </c>
      <c r="D37" s="113">
        <v>0</v>
      </c>
      <c r="E37" s="113">
        <v>100</v>
      </c>
      <c r="F37" s="109">
        <v>0</v>
      </c>
      <c r="G37" s="109">
        <f>B37+C37+D37+E37+F37</f>
        <v>100</v>
      </c>
    </row>
    <row r="38" spans="1:7" x14ac:dyDescent="0.3">
      <c r="A38" s="104" t="s">
        <v>190</v>
      </c>
      <c r="B38" s="113">
        <v>0</v>
      </c>
      <c r="C38" s="113">
        <v>0</v>
      </c>
      <c r="D38" s="113">
        <v>0</v>
      </c>
      <c r="E38" s="113">
        <v>0</v>
      </c>
      <c r="F38" s="109">
        <v>0</v>
      </c>
      <c r="G38" s="109">
        <f>B38+C38+D38+E38+F38</f>
        <v>0</v>
      </c>
    </row>
    <row r="39" spans="1:7" x14ac:dyDescent="0.3">
      <c r="A39" s="104" t="s">
        <v>224</v>
      </c>
      <c r="B39" s="113">
        <v>0</v>
      </c>
      <c r="C39" s="113">
        <v>0</v>
      </c>
      <c r="D39" s="113">
        <v>0</v>
      </c>
      <c r="E39" s="113">
        <v>0</v>
      </c>
      <c r="F39" s="119">
        <v>68702.7</v>
      </c>
      <c r="G39" s="109">
        <f>B39+C39+D39+E39+F39</f>
        <v>68702.7</v>
      </c>
    </row>
    <row r="40" spans="1:7" x14ac:dyDescent="0.3">
      <c r="A40" s="104" t="s">
        <v>226</v>
      </c>
      <c r="B40" s="113">
        <v>0</v>
      </c>
      <c r="C40" s="120">
        <v>1543.61</v>
      </c>
      <c r="D40" s="113">
        <v>0</v>
      </c>
      <c r="E40" s="113">
        <v>0</v>
      </c>
      <c r="F40" s="119">
        <v>0</v>
      </c>
      <c r="G40" s="109">
        <f>B40+C40+D40+E40+F40</f>
        <v>1543.61</v>
      </c>
    </row>
    <row r="41" spans="1:7" x14ac:dyDescent="0.3">
      <c r="A41" s="102" t="s">
        <v>236</v>
      </c>
      <c r="B41" s="103">
        <v>0</v>
      </c>
      <c r="C41" s="103">
        <v>0</v>
      </c>
      <c r="D41" s="103">
        <v>0</v>
      </c>
      <c r="E41" s="103">
        <v>0</v>
      </c>
      <c r="F41" s="103">
        <v>0</v>
      </c>
      <c r="G41" s="103">
        <v>0</v>
      </c>
    </row>
    <row r="42" spans="1:7" x14ac:dyDescent="0.3">
      <c r="A42" s="104" t="s">
        <v>220</v>
      </c>
      <c r="B42" s="109" t="s">
        <v>7</v>
      </c>
      <c r="C42" s="109" t="s">
        <v>7</v>
      </c>
      <c r="D42" s="109" t="s">
        <v>7</v>
      </c>
      <c r="E42" s="109" t="s">
        <v>7</v>
      </c>
      <c r="F42" s="109">
        <v>0</v>
      </c>
      <c r="G42" s="109">
        <v>0</v>
      </c>
    </row>
    <row r="43" spans="1:7" x14ac:dyDescent="0.3">
      <c r="A43" s="104" t="s">
        <v>224</v>
      </c>
      <c r="B43" s="109" t="s">
        <v>7</v>
      </c>
      <c r="C43" s="109">
        <v>0</v>
      </c>
      <c r="D43" s="109" t="s">
        <v>7</v>
      </c>
      <c r="E43" s="109" t="s">
        <v>7</v>
      </c>
      <c r="F43" s="109">
        <v>0</v>
      </c>
      <c r="G43" s="109">
        <v>0</v>
      </c>
    </row>
    <row r="44" spans="1:7" x14ac:dyDescent="0.3">
      <c r="A44" s="104" t="s">
        <v>231</v>
      </c>
      <c r="B44" s="109" t="s">
        <v>7</v>
      </c>
      <c r="C44" s="109" t="s">
        <v>7</v>
      </c>
      <c r="D44" s="109" t="s">
        <v>7</v>
      </c>
      <c r="E44" s="109" t="s">
        <v>7</v>
      </c>
      <c r="F44" s="109" t="s">
        <v>7</v>
      </c>
      <c r="G44" s="109">
        <v>0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SHKRESA</vt:lpstr>
      <vt:lpstr>Raporti i kontrollit buxhetor</vt:lpstr>
      <vt:lpstr>Ekzekutimi i Buxhetit</vt:lpstr>
      <vt:lpstr>Shpenzimi sipas kodeve ekonomik</vt:lpstr>
      <vt:lpstr>Të Hyrat Vetanake</vt:lpstr>
      <vt:lpstr>Shpenzimi sipas burimeve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Lindita.ballazhi</dc:creator>
  <cp:lastModifiedBy>admin</cp:lastModifiedBy>
  <dcterms:created xsi:type="dcterms:W3CDTF">2023-07-10T07:51:12Z</dcterms:created>
  <dcterms:modified xsi:type="dcterms:W3CDTF">2024-08-19T20:53:16Z</dcterms:modified>
</cp:coreProperties>
</file>