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330" firstSheet="2" activeTab="5"/>
  </bookViews>
  <sheets>
    <sheet name="SHKRESA" sheetId="2" r:id="rId1"/>
    <sheet name="Raporti i kontrollit buxhetor" sheetId="3" r:id="rId2"/>
    <sheet name="Ekzekutimi i Buxhetit" sheetId="1" r:id="rId3"/>
    <sheet name="Shpenzimi sipas kodeve ekonomik" sheetId="4" r:id="rId4"/>
    <sheet name="Investimet Kapitale" sheetId="5" r:id="rId5"/>
    <sheet name="Të Hyrat Vetanake" sheetId="6" r:id="rId6"/>
  </sheets>
  <calcPr calcId="162913"/>
</workbook>
</file>

<file path=xl/calcChain.xml><?xml version="1.0" encoding="utf-8"?>
<calcChain xmlns="http://schemas.openxmlformats.org/spreadsheetml/2006/main">
  <c r="D5" i="1" l="1"/>
  <c r="D6" i="1"/>
  <c r="D7" i="1"/>
  <c r="D8" i="1"/>
  <c r="F10" i="1"/>
  <c r="E13" i="6"/>
  <c r="E14" i="6"/>
  <c r="E16" i="6"/>
  <c r="E17" i="6"/>
  <c r="E18" i="6"/>
  <c r="E21" i="6"/>
  <c r="E22" i="6"/>
  <c r="E23" i="6"/>
  <c r="E25" i="6"/>
  <c r="E27" i="6"/>
  <c r="E28" i="6"/>
  <c r="E29" i="6"/>
  <c r="E30" i="6"/>
  <c r="E31" i="6"/>
  <c r="E32" i="6"/>
  <c r="E33" i="6"/>
  <c r="E34" i="6"/>
  <c r="E35" i="6"/>
  <c r="E36" i="6"/>
  <c r="E37" i="6"/>
  <c r="E39" i="6"/>
  <c r="E41" i="6"/>
  <c r="E42" i="6"/>
  <c r="E43" i="6"/>
  <c r="E44" i="6"/>
  <c r="E47" i="6"/>
  <c r="E7" i="6"/>
  <c r="E8" i="6"/>
  <c r="E9" i="6"/>
  <c r="E10" i="6"/>
  <c r="E11" i="6"/>
  <c r="E6" i="6"/>
  <c r="C49" i="6"/>
  <c r="C45" i="6" l="1"/>
  <c r="E45" i="6" s="1"/>
  <c r="C40" i="6"/>
  <c r="E40" i="6" s="1"/>
  <c r="C38" i="6"/>
  <c r="C24" i="6"/>
  <c r="D26" i="6"/>
  <c r="C26" i="6"/>
  <c r="E26" i="6" s="1"/>
  <c r="C20" i="6"/>
  <c r="C15" i="6"/>
  <c r="C12" i="6"/>
  <c r="D49" i="6"/>
  <c r="E49" i="6" s="1"/>
  <c r="D45" i="6"/>
  <c r="D40" i="6"/>
  <c r="D38" i="6"/>
  <c r="D24" i="6"/>
  <c r="D20" i="6"/>
  <c r="D15" i="6"/>
  <c r="D12" i="6"/>
  <c r="F76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75" i="4"/>
  <c r="D93" i="4"/>
  <c r="F69" i="4"/>
  <c r="F71" i="4"/>
  <c r="E70" i="4"/>
  <c r="E71" i="4"/>
  <c r="E72" i="4"/>
  <c r="E69" i="4"/>
  <c r="D72" i="4"/>
  <c r="E65" i="4"/>
  <c r="E66" i="4"/>
  <c r="E64" i="4"/>
  <c r="D67" i="4"/>
  <c r="F18" i="4"/>
  <c r="F19" i="4"/>
  <c r="F20" i="4"/>
  <c r="F26" i="4"/>
  <c r="F28" i="4"/>
  <c r="F29" i="4"/>
  <c r="F30" i="4"/>
  <c r="F35" i="4"/>
  <c r="F37" i="4"/>
  <c r="F38" i="4"/>
  <c r="F39" i="4"/>
  <c r="F40" i="4"/>
  <c r="F45" i="4"/>
  <c r="F46" i="4"/>
  <c r="F48" i="4"/>
  <c r="F49" i="4"/>
  <c r="F50" i="4"/>
  <c r="F51" i="4"/>
  <c r="F52" i="4"/>
  <c r="F54" i="4"/>
  <c r="F57" i="4"/>
  <c r="F59" i="4"/>
  <c r="F60" i="4"/>
  <c r="F64" i="4"/>
  <c r="F65" i="4"/>
  <c r="F66" i="4"/>
  <c r="F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16" i="4"/>
  <c r="D62" i="4"/>
  <c r="F62" i="4" s="1"/>
  <c r="F6" i="4"/>
  <c r="F7" i="4"/>
  <c r="F8" i="4"/>
  <c r="F10" i="4"/>
  <c r="F11" i="4"/>
  <c r="F12" i="4"/>
  <c r="F14" i="4"/>
  <c r="F5" i="4"/>
  <c r="E6" i="4"/>
  <c r="E7" i="4"/>
  <c r="E8" i="4"/>
  <c r="E10" i="4"/>
  <c r="E11" i="4"/>
  <c r="E12" i="4"/>
  <c r="E13" i="4"/>
  <c r="E14" i="4"/>
  <c r="E5" i="4"/>
  <c r="D14" i="4"/>
  <c r="C72" i="4"/>
  <c r="F72" i="4" s="1"/>
  <c r="C93" i="4"/>
  <c r="E93" i="4" s="1"/>
  <c r="C14" i="4"/>
  <c r="C62" i="4"/>
  <c r="C67" i="4"/>
  <c r="E67" i="4" s="1"/>
  <c r="I5" i="1"/>
  <c r="I6" i="1"/>
  <c r="I7" i="1"/>
  <c r="I8" i="1"/>
  <c r="I10" i="1"/>
  <c r="I4" i="1"/>
  <c r="H5" i="1"/>
  <c r="H6" i="1"/>
  <c r="H7" i="1"/>
  <c r="H8" i="1"/>
  <c r="H9" i="1"/>
  <c r="H10" i="1"/>
  <c r="H4" i="1"/>
  <c r="G5" i="1"/>
  <c r="G6" i="1"/>
  <c r="G7" i="1"/>
  <c r="G8" i="1"/>
  <c r="G9" i="1"/>
  <c r="G10" i="1"/>
  <c r="D4" i="1"/>
  <c r="G4" i="1"/>
  <c r="C10" i="1"/>
  <c r="D10" i="1" s="1"/>
  <c r="F93" i="4" l="1"/>
  <c r="E12" i="6"/>
  <c r="C94" i="4"/>
  <c r="D94" i="4"/>
  <c r="E62" i="4"/>
  <c r="E15" i="6"/>
  <c r="E24" i="6"/>
  <c r="C46" i="6"/>
  <c r="F67" i="4"/>
  <c r="E20" i="6"/>
  <c r="E38" i="6"/>
  <c r="D46" i="6"/>
  <c r="D50" i="6" s="1"/>
  <c r="E46" i="6" l="1"/>
  <c r="C50" i="6"/>
  <c r="E50" i="6" s="1"/>
  <c r="E94" i="4"/>
  <c r="F94" i="4"/>
</calcChain>
</file>

<file path=xl/sharedStrings.xml><?xml version="1.0" encoding="utf-8"?>
<sst xmlns="http://schemas.openxmlformats.org/spreadsheetml/2006/main" count="448" uniqueCount="279">
  <si>
    <t>Kategoritë ekonomike të shpenzimeve</t>
  </si>
  <si>
    <t>Buxheti 2023</t>
  </si>
  <si>
    <t>Realizimi janar-qershor 2023</t>
  </si>
  <si>
    <t>%</t>
  </si>
  <si>
    <t>Buxheti 2022</t>
  </si>
  <si>
    <t>Krahasimi në euro 2023/22</t>
  </si>
  <si>
    <t>Krahasimi në % 2023/22</t>
  </si>
  <si>
    <t>Paga dhe shtesa</t>
  </si>
  <si>
    <t>Mallra dhe shërbime</t>
  </si>
  <si>
    <t>Shpenzime komunale</t>
  </si>
  <si>
    <t>Subvencione dhe trans.</t>
  </si>
  <si>
    <t>Shpenzime kapitale</t>
  </si>
  <si>
    <t>Rezervat</t>
  </si>
  <si>
    <t>TOTAL</t>
  </si>
  <si>
    <t>Realizimi janar-qershor 2022</t>
  </si>
  <si>
    <t>-</t>
  </si>
  <si>
    <t>REPUBLIKA E KOSOVËS - REPUBLIC OF KOSOVA</t>
  </si>
  <si>
    <t>KOMUNA - MUNICIPALITY</t>
  </si>
  <si>
    <t>HANI I ELEZIT</t>
  </si>
  <si>
    <t>DREJTORIA PËR BUXHET DHE FINANCA</t>
  </si>
  <si>
    <t>Data: 10/07/2023</t>
  </si>
  <si>
    <t>RAPORT FINANCIAR PËR PERIUDHËN JANAR-QERSHOR 2023</t>
  </si>
  <si>
    <t>HANI I ELEZIT, KORRIK 2023</t>
  </si>
  <si>
    <t>Kodi</t>
  </si>
  <si>
    <t>Përshkrimi</t>
  </si>
  <si>
    <t>Krahasimi 2023-2022</t>
  </si>
  <si>
    <t>Krahasimi në %</t>
  </si>
  <si>
    <t>Pagat neto përmes listës së pagave</t>
  </si>
  <si>
    <t>Pagesa për sindikatë</t>
  </si>
  <si>
    <t>Anëtarësim-Oda e Infermierëve të Kosovës</t>
  </si>
  <si>
    <t>Anëtarësim-Oda e Mjekëve të Kosovës</t>
  </si>
  <si>
    <t>Punëtorët me kontratë-jo ne listen e pagave</t>
  </si>
  <si>
    <t>Tatimi i ndalur në të ardhurat personale</t>
  </si>
  <si>
    <t>Kontributi pensional-punëtori</t>
  </si>
  <si>
    <t>Kontributi pensional-punëdhësi</t>
  </si>
  <si>
    <t>Pagesa për vendime gjyqësore</t>
  </si>
  <si>
    <t>Totali për paga dhe shtesa</t>
  </si>
  <si>
    <t>2</t>
  </si>
  <si>
    <t>Mallrat dhe shërbimet</t>
  </si>
  <si>
    <t>Shpenzimet e udhëtimit zyrtar brenda vendit (transporti i nxënësve)</t>
  </si>
  <si>
    <t>Shpenzimet e udhëtimit zyrtar jashtë vendit</t>
  </si>
  <si>
    <t>Shpenzimet për internet</t>
  </si>
  <si>
    <t>Shpenzimet e telefonisë mobile</t>
  </si>
  <si>
    <t>Shpenzimet postare</t>
  </si>
  <si>
    <t>Shpenzime të vogla - Para xhepi</t>
  </si>
  <si>
    <t>Akomodimi-Udhëtimet zyrtare jashtë vendit</t>
  </si>
  <si>
    <t>Shpenzimet tjera të udhëtimeve zyrtare jashtë vendit</t>
  </si>
  <si>
    <t>Shërbimet e përfaqësimit-avokaturës</t>
  </si>
  <si>
    <t>Shërbime të ndryshme shëndetësore</t>
  </si>
  <si>
    <t>Shërbime të ndryshme intelektuale dhe këshilldhënëse</t>
  </si>
  <si>
    <t>Shërbimet e shtypit - Jo marketing</t>
  </si>
  <si>
    <t>Shërbime kontraktuese tjera</t>
  </si>
  <si>
    <t>Shërbime teknike</t>
  </si>
  <si>
    <t>Shpenzimet për anëtarsim</t>
  </si>
  <si>
    <t>Mobilje me pak se 1000 euro</t>
  </si>
  <si>
    <t>Telefona (më pak se 1000 euro)</t>
  </si>
  <si>
    <t>Kompjuter me pak se 1000 euro</t>
  </si>
  <si>
    <t>Paisje specialistike mjekësore më pak se 1000€</t>
  </si>
  <si>
    <t>Pajisje tjera me pak se 1000 euro</t>
  </si>
  <si>
    <t>Blerja e librave dhe veprave artistike</t>
  </si>
  <si>
    <t>Furnizim pë zyrë</t>
  </si>
  <si>
    <t>Furnizim me ushqim dhe pije (jo dreka zyrtare)</t>
  </si>
  <si>
    <t>Furnizime mjekësore</t>
  </si>
  <si>
    <t>Furnizime pastrimi</t>
  </si>
  <si>
    <t>Furnizim me veshmbathje</t>
  </si>
  <si>
    <t>Akomodim</t>
  </si>
  <si>
    <t>Dru</t>
  </si>
  <si>
    <t>Derivate për gjenerator</t>
  </si>
  <si>
    <t>Karburant për vetura</t>
  </si>
  <si>
    <t>Avans për pety cash</t>
  </si>
  <si>
    <t>Provizioni Bankar</t>
  </si>
  <si>
    <t>Regjistrimi i automjeteve</t>
  </si>
  <si>
    <t>Sigurimi i automjeteve</t>
  </si>
  <si>
    <t>Mirëmbajtja dhe riparimi i automjeteve</t>
  </si>
  <si>
    <t>Mirëmbajtja e ndërtesave</t>
  </si>
  <si>
    <t>Mirëmbajtja e shkollave</t>
  </si>
  <si>
    <t xml:space="preserve">Mirëmbajtja e objekteve shëndetësore </t>
  </si>
  <si>
    <t>Mirëmbajtja e rrugëve lokale</t>
  </si>
  <si>
    <t>Mirëmbajtja e mobileve dhe paisjeve</t>
  </si>
  <si>
    <t>Qiraja për paisje</t>
  </si>
  <si>
    <t>Qiraja për makineri</t>
  </si>
  <si>
    <t>Reklamat dhe konkurset</t>
  </si>
  <si>
    <t>Botimet e publikimeve</t>
  </si>
  <si>
    <t>Drekat zyrtare</t>
  </si>
  <si>
    <t>Shpenzime-vendimet e gjykatave</t>
  </si>
  <si>
    <t>Totali për mallra dhe shërbime</t>
  </si>
  <si>
    <t>3</t>
  </si>
  <si>
    <t>Shpenzimet komunale</t>
  </si>
  <si>
    <t>Rryma</t>
  </si>
  <si>
    <t>Mbeturinat</t>
  </si>
  <si>
    <t>Shpenzimet e telefonisë fikse</t>
  </si>
  <si>
    <t>Totali për shpenzime komunale</t>
  </si>
  <si>
    <t>4</t>
  </si>
  <si>
    <t>Subvencionet dhe transferet</t>
  </si>
  <si>
    <t>Subvencione për entitete jo-publike</t>
  </si>
  <si>
    <t>Transfere për qeveri tjera</t>
  </si>
  <si>
    <t>Pagesë për përfitues individual</t>
  </si>
  <si>
    <t>Totali në subvencione dhe transfere</t>
  </si>
  <si>
    <t>5</t>
  </si>
  <si>
    <t>Investimet kapitale</t>
  </si>
  <si>
    <t>Objekte arsimore</t>
  </si>
  <si>
    <t>Objekte shëndetësore</t>
  </si>
  <si>
    <t>Objekte kulturore</t>
  </si>
  <si>
    <t>Objekte sportive</t>
  </si>
  <si>
    <t>Ndërtimi i rrugëve lokale</t>
  </si>
  <si>
    <t>Trotuare</t>
  </si>
  <si>
    <t>Kanalizimi</t>
  </si>
  <si>
    <t>Ujësjellësi</t>
  </si>
  <si>
    <t>Mirëmbajtja investive</t>
  </si>
  <si>
    <t xml:space="preserve">Furnizim me rrymë gjenerim &amp; transmis. </t>
  </si>
  <si>
    <t>Paisje të teknologjisë Informative</t>
  </si>
  <si>
    <t>Mobilje</t>
  </si>
  <si>
    <t>Paisje tjera mjekësore</t>
  </si>
  <si>
    <t>Toka</t>
  </si>
  <si>
    <t>Parqet Nacionale</t>
  </si>
  <si>
    <t>Paisje tjera</t>
  </si>
  <si>
    <t>Transfere Kapitale-Entitete Jopublike</t>
  </si>
  <si>
    <t>Xhip dhe kombibus</t>
  </si>
  <si>
    <t>Pagesa-vendime gjyqësore</t>
  </si>
  <si>
    <t>Totali për investime kapitale</t>
  </si>
  <si>
    <t>Totali per te gjitha kategorite e shpenzimeve</t>
  </si>
  <si>
    <t>Shpenzimi janar-qershor 2023</t>
  </si>
  <si>
    <t>Shpenzimi janar - qershor 2023</t>
  </si>
  <si>
    <t>Shpenzimi janar - qershor 2022</t>
  </si>
  <si>
    <t>Shpenzimi janar-qershor 2022</t>
  </si>
  <si>
    <t>A</t>
  </si>
  <si>
    <t>B</t>
  </si>
  <si>
    <t>RAPORTI I KONTROLLIT BUXHETOR: PERIUDHA JANAR-QERSHOR 2023</t>
  </si>
  <si>
    <t>Nr</t>
  </si>
  <si>
    <t>Programi/përshkrimi</t>
  </si>
  <si>
    <t>10-BKK</t>
  </si>
  <si>
    <t>21-THV</t>
  </si>
  <si>
    <t>TOTALI 2023</t>
  </si>
  <si>
    <t>SHPENZIMET KAPITALE TOTALE</t>
  </si>
  <si>
    <t>Shërbimet publike dhe emergjenca</t>
  </si>
  <si>
    <t xml:space="preserve">                  -   </t>
  </si>
  <si>
    <t>Parandalimi dhe inspektimi i zjarreve</t>
  </si>
  <si>
    <t>Rregullimi i kanalit të ujitjes në vendin Lloka në Seçishtë</t>
  </si>
  <si>
    <t xml:space="preserve">              -   </t>
  </si>
  <si>
    <t>Ndërtimi i pendës në Sarasellë në fshatin Seçishtë</t>
  </si>
  <si>
    <t>Rregullimi i krojeve publike në fshatrat: Dromjak, Dimcë, Paldenicë dhe Rezhancë</t>
  </si>
  <si>
    <t>Ndriçimi publik në fshatrat: Pustenik, Dimcë, Gorancë, Krivenik, Seçishtë</t>
  </si>
  <si>
    <t>Shtimi i kapaciteteve të ujit dhe vendosja e ujëmatësve në Lagjen e Re dhe në Han të Elezit</t>
  </si>
  <si>
    <t>Planifikim urban dhe mjedisi</t>
  </si>
  <si>
    <t xml:space="preserve">Planifikimi urban dhe inspeksioni </t>
  </si>
  <si>
    <t>Rregullimi i shtratit të lumit Lepenc</t>
  </si>
  <si>
    <t>Mjete të lira për bashkëinvestime</t>
  </si>
  <si>
    <t>Asfaltimi i rrugës Gorancë-Krivenik</t>
  </si>
  <si>
    <t xml:space="preserve">Rregullimi i varrezave të qytetit </t>
  </si>
  <si>
    <t>Rregullimi i parkut në rrugën "Isa Berisha" (asfaltim, trotuar, ndriçim publik, gjelbërim)</t>
  </si>
  <si>
    <t>Rregullimi i kanalizimeve në Han të Elezit në Rr. Isa Berisha dhe zonat rurale në fshatrat: Paldenicë, Seçishtë, Pustenik, Gorancë, Dermjak, Krivenik, Dimcë</t>
  </si>
  <si>
    <t>Rregullimi i prrockave dhe i kanalizimeve atmosferike në zonën urbane Rr. Adem Jashari dhe fshatin Paldenicë</t>
  </si>
  <si>
    <t>Ndërtimi i rrugës transit në fshatin Gorancë</t>
  </si>
  <si>
    <t xml:space="preserve">               -   </t>
  </si>
  <si>
    <t xml:space="preserve">                     -   </t>
  </si>
  <si>
    <t>Vendosja e pajisjes digjitale E-Kioska në Han të Elezit</t>
  </si>
  <si>
    <t>Ndërtimi dhe rregullimi i këndeve të lojërave në Han të Elezit dhe fshatrat Gorancë, Paldenicë, Seçishtë</t>
  </si>
  <si>
    <t>Ndërtimi i mureve mbrojtëse në Lagjen e Re dhe në fshatrat: Paldenicë, Dermjak, Pustenik,Seçishtë, Gorancë, Krivenik, Dimcë</t>
  </si>
  <si>
    <t>Vendosja e ekranit për prezantimin e rezultateve të ndotjes së ajrit në Rr. Nuri Bushi</t>
  </si>
  <si>
    <t>Renovimi i objektit të Komunës</t>
  </si>
  <si>
    <t>Asfaltimi i rrugës Lagja Ramuk - Fshati Paldenicë</t>
  </si>
  <si>
    <t>Ndërtimi i parkut te rruga Lepenci</t>
  </si>
  <si>
    <t>Ndërtimi i trotuareve për këmbësor në Han të Elezit në Rr. Adem Jashari, Udha e Shkronjave, Driton Loku, Paldenicë</t>
  </si>
  <si>
    <t>Ndërtimi i mbikalimeve në Rr. Martirët Bushi dhe Rr. Lepenci</t>
  </si>
  <si>
    <t>Ndërtimi i aneksit për këmbësor në urën e Seçishtës</t>
  </si>
  <si>
    <t>Shtrimi me kubëza betoni të rrugicave dhe trotuareve në Han të Elezit dhe fshatrat: Paldenicë, Seçishtë, Dimcë, Pustenik, Gorancë, Dermjak, Rezhancë, Krivenik</t>
  </si>
  <si>
    <t>Ndërtimi (Rihapja, zgjerimi) dhe asfaltimi i rrugëve në fshatrat: Paldenicë, Pustenik, Seçishtë, Gorancë, Dimcë, Krivenik</t>
  </si>
  <si>
    <t>Fabrika e ujit nga ujësjellësi i Dimcës, Shtëpia e Kulturës - Imri Curri, Stadiumi i qytetit - Suad Brava - Shpronësim</t>
  </si>
  <si>
    <t>Rregullimi i shtigjeve për këmbësor dhe çiklistë përgjatë lumit Lepenc (Uji i thartë - Kulla me çeshme)</t>
  </si>
  <si>
    <t>Shëndetësia dhe Mirëqenia Sociale</t>
  </si>
  <si>
    <t>Shërbimet e shëndetësisë primare</t>
  </si>
  <si>
    <t>Rregullimi i oborrit të AMF-së në fshatin Gorancë</t>
  </si>
  <si>
    <t>Rregullimi i infrastrukturës dhe ndërtimi i një aneks objekti në QKMF</t>
  </si>
  <si>
    <t>Arsimi dhe shkenca</t>
  </si>
  <si>
    <t>Administrata</t>
  </si>
  <si>
    <t>Ndërtimi i shkallëve emergjente nëpër shkollat: SHML. Dardania, SHFMU. Veli Ballazhi, SHFMU. Kështjella e Diturisë</t>
  </si>
  <si>
    <t>Arsimi fillor, i mesëm i ulët</t>
  </si>
  <si>
    <t>Ndërtimi i objektit të SHFMU në Lagjen e Re</t>
  </si>
  <si>
    <t>Rregullimi i infrastrukturës shkollore në SHML - Dardania, SHFMU - Ilaz Thaçi, SHFMU - Kështjella e Diturisë dhe SHMFU - Veli Ballazhi</t>
  </si>
  <si>
    <t>Shpenzimi Janar-Qershor 2023</t>
  </si>
  <si>
    <t>RAPORTI I TE HYRAVE VETANAKE JANAR-QERSHOR 2023</t>
  </si>
  <si>
    <t>Realizimi TM2 2022</t>
  </si>
  <si>
    <t>Certifikatat e lindjes</t>
  </si>
  <si>
    <t>Certifikatat e kurorëzimit</t>
  </si>
  <si>
    <t>Certifikatat e vdekjes</t>
  </si>
  <si>
    <t>Certifikata tjera ofiqarie</t>
  </si>
  <si>
    <t>Taksa për verifikimin e dok. të ndryshme</t>
  </si>
  <si>
    <t>Taksa administrative</t>
  </si>
  <si>
    <t>I</t>
  </si>
  <si>
    <r>
      <t xml:space="preserve">Administrata e Përgjithshme </t>
    </r>
    <r>
      <rPr>
        <b/>
        <sz val="11"/>
        <color indexed="8"/>
        <rFont val="Calibri"/>
        <family val="2"/>
      </rPr>
      <t xml:space="preserve">                     </t>
    </r>
  </si>
  <si>
    <t>Tatimi në pronë dhe në tokë</t>
  </si>
  <si>
    <t>Taksë për regjistrim të automjeteve</t>
  </si>
  <si>
    <t>II</t>
  </si>
  <si>
    <t xml:space="preserve">Buxhet dhe Financa                              </t>
  </si>
  <si>
    <t>Të hyrat nga reklamimet publike</t>
  </si>
  <si>
    <t>Licenca tjera për afarizëm</t>
  </si>
  <si>
    <t>Taksa tjera administrative</t>
  </si>
  <si>
    <t>Gjobat tjera</t>
  </si>
  <si>
    <t>III</t>
  </si>
  <si>
    <t xml:space="preserve">Shërbimet Publike                                 </t>
  </si>
  <si>
    <t>Të hyrat nga ushtrimi i veprimt. afariste</t>
  </si>
  <si>
    <t>Gjoba nga Inspektoriati</t>
  </si>
  <si>
    <t>Licenca për pranim teknik të lokalit</t>
  </si>
  <si>
    <t>IV</t>
  </si>
  <si>
    <t xml:space="preserve">Zhvillimi Ekonomik                               </t>
  </si>
  <si>
    <t>Taksa komunale për leje ndërtimi</t>
  </si>
  <si>
    <t>Taksa komunale për demolim</t>
  </si>
  <si>
    <t>Taksë për bartjen e pronësisë</t>
  </si>
  <si>
    <t>Ndërrim destinimi i tokës</t>
  </si>
  <si>
    <t>Shërbime të ndryshme kadastrale</t>
  </si>
  <si>
    <t>Taksë për legalizim të objekteve</t>
  </si>
  <si>
    <t>Shfrytëzimi i pronës publike</t>
  </si>
  <si>
    <t>Të hyrat nga shitja e pasurisë</t>
  </si>
  <si>
    <t>Gjobat nga inspektoriati</t>
  </si>
  <si>
    <t>Të hyra nga konfiskimi</t>
  </si>
  <si>
    <t>V</t>
  </si>
  <si>
    <t xml:space="preserve">Urbanizimi dhe Kadastri                        </t>
  </si>
  <si>
    <t>Participimet në Arsim</t>
  </si>
  <si>
    <t>VI</t>
  </si>
  <si>
    <t xml:space="preserve">Arsimi                                                    </t>
  </si>
  <si>
    <t>Taksa për shërbimet sociale</t>
  </si>
  <si>
    <t>Certifikata mjekësore</t>
  </si>
  <si>
    <t>Participimet në shëndetësi</t>
  </si>
  <si>
    <t>Inspektimi Higjeniko-Sanitar</t>
  </si>
  <si>
    <t>VII</t>
  </si>
  <si>
    <t xml:space="preserve">Shëndetësia dhe MS                            </t>
  </si>
  <si>
    <t xml:space="preserve">TË HYRAT DIREKTE  </t>
  </si>
  <si>
    <t>Të hyrat nga dënimet në trafik</t>
  </si>
  <si>
    <t>Të hyrat nga dënimet në gjykata</t>
  </si>
  <si>
    <t xml:space="preserve">TË HYRAT INDIREKTE                        </t>
  </si>
  <si>
    <t>TOTALI I PËRGJITHSHËM (A + B)</t>
  </si>
  <si>
    <t>Realizimi TM2 2023</t>
  </si>
  <si>
    <t>KRAHASIMI I PAGESAVE PËR PERIUDHËN JANAR-QERSHOR 2023/2022</t>
  </si>
  <si>
    <t>Shpenzimet sipas planit kontabël për periudhën janar-qershor 2023</t>
  </si>
  <si>
    <t xml:space="preserve">Tab 4.2.Financimi i investimeve kapitale komunale 2023 PERIUDHA: JANAR-QERSHOR 2023
</t>
  </si>
  <si>
    <t>Bujqësia, Pylltaria dhe Zhvillimi Rural</t>
  </si>
  <si>
    <t>Taksa për ndërrim destinim të tokës</t>
  </si>
  <si>
    <t>Nr. 04/5638/2023</t>
  </si>
  <si>
    <t>Buxheti Aktual</t>
  </si>
  <si>
    <t>Allocated</t>
  </si>
  <si>
    <t>E paalokuar</t>
  </si>
  <si>
    <t>Aktuali</t>
  </si>
  <si>
    <t>Zotim /Obligimet në pritje</t>
  </si>
  <si>
    <t>Buxheti FreeBalance</t>
  </si>
  <si>
    <t>Perqindja</t>
  </si>
  <si>
    <t>CAT / RESP / PCLASS / SUBCL</t>
  </si>
  <si>
    <t>A - B</t>
  </si>
  <si>
    <t>C</t>
  </si>
  <si>
    <t>D</t>
  </si>
  <si>
    <t>A - ( C + D )</t>
  </si>
  <si>
    <t>E</t>
  </si>
  <si>
    <t xml:space="preserve">    10 BUXHETI</t>
  </si>
  <si>
    <t xml:space="preserve">      659 HANI I ELEZIT</t>
  </si>
  <si>
    <t xml:space="preserve">        16035 ZYRA E KRYETARIT - HANI I ELEZIT</t>
  </si>
  <si>
    <t xml:space="preserve">          11 PAGA DHE SHTESA</t>
  </si>
  <si>
    <t xml:space="preserve">          13 MALLRA DHE SHËRBIME</t>
  </si>
  <si>
    <t xml:space="preserve">        16335 ADMINISTRATA - HANI I ELEZIT</t>
  </si>
  <si>
    <t xml:space="preserve">          14 SHPENZIME KOMUNALE</t>
  </si>
  <si>
    <t xml:space="preserve">        16935 ZYRA E KUVENDIT KOMUNAL - HANI I ELEZIT</t>
  </si>
  <si>
    <t xml:space="preserve">        17535 BUXHETI - HANI  ELEZIT</t>
  </si>
  <si>
    <t xml:space="preserve">        18444 PARANDALIMI DHE INSPEKTIMI I ZJARRIT</t>
  </si>
  <si>
    <t xml:space="preserve">          30 PASURITË JOFINANCIARE</t>
  </si>
  <si>
    <t xml:space="preserve">        19675 ZYRA LOKALE E KOMUNITETEVE - HANI I ELEZIT</t>
  </si>
  <si>
    <t xml:space="preserve">        47115 PYLLTARIA   INSPEKCIONI - HANI I ELEZIT</t>
  </si>
  <si>
    <t xml:space="preserve">        48035 PLANIFIKIMI DHE ZHVILLIMI EKONOMIK - HANI  ELEZIT</t>
  </si>
  <si>
    <t xml:space="preserve">        66480 PLANIFIKIMI URBANIZMI INSPEKCIONI - HANI  ELEZIT</t>
  </si>
  <si>
    <t xml:space="preserve">        73044 ADMINISTRATA - HANI I ELEZIT</t>
  </si>
  <si>
    <t xml:space="preserve">        75050 SHËRBIMET E KUJDESIT PRIMAR SHËNDETËSOR - HANI I ELEZIT</t>
  </si>
  <si>
    <t xml:space="preserve">        75671 SHËRBIMET SOCIALE - HANI ELEZIT</t>
  </si>
  <si>
    <t xml:space="preserve">        92175 ADMINISTRATA - HANI I ELEZIT</t>
  </si>
  <si>
    <t xml:space="preserve">        92890 ARSIMI PARAFILLOR DHE  ÇERDHET - HANI I  ELEZIT</t>
  </si>
  <si>
    <t xml:space="preserve">        94020 ARSIMI FILLOR - HANI  ELEZIT</t>
  </si>
  <si>
    <t xml:space="preserve">        95220 ARSIMI I MESËM - HANI I ELEZIT</t>
  </si>
  <si>
    <t xml:space="preserve">    21 TE HYRAT VETANAKE</t>
  </si>
  <si>
    <t xml:space="preserve">          20 SUBVENCIONE DHE TRANSFERE</t>
  </si>
  <si>
    <t xml:space="preserve">    32 GRANTE TJERA TE JASHTME</t>
  </si>
  <si>
    <t xml:space="preserve">    49 EU-UNIONI EUROPIAN</t>
  </si>
  <si>
    <t xml:space="preserve">    59 QEVERIA JAPONEZE</t>
  </si>
  <si>
    <t>Totali I Përgjithshëm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</si>
</sst>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.5"/>
      <color theme="1"/>
      <name val="Times New Roman"/>
      <family val="1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  <font>
      <b/>
      <sz val="24"/>
      <color rgb="FF17365D"/>
      <name val="Times New Roman"/>
      <family val="1"/>
    </font>
    <font>
      <sz val="18"/>
      <name val="Times New Roman"/>
      <family val="1"/>
    </font>
    <font>
      <b/>
      <sz val="11"/>
      <color rgb="FF365F91"/>
      <name val="Times New Roman"/>
      <family val="1"/>
    </font>
    <font>
      <sz val="10"/>
      <name val="Lucida Sans Unicode"/>
      <family val="2"/>
    </font>
    <font>
      <b/>
      <u/>
      <sz val="11"/>
      <color indexed="8"/>
      <name val="Times New Roman"/>
      <family val="1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BCD6E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</cellStyleXfs>
  <cellXfs count="24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10" fontId="6" fillId="2" borderId="6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10" fontId="6" fillId="2" borderId="5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164" fontId="6" fillId="2" borderId="5" xfId="1" applyFont="1" applyFill="1" applyBorder="1" applyAlignment="1">
      <alignment horizontal="right"/>
    </xf>
    <xf numFmtId="164" fontId="5" fillId="2" borderId="5" xfId="1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8" fillId="7" borderId="0" xfId="2" applyFill="1" applyBorder="1" applyAlignment="1"/>
    <xf numFmtId="0" fontId="8" fillId="7" borderId="0" xfId="2" applyFill="1" applyBorder="1"/>
    <xf numFmtId="0" fontId="9" fillId="7" borderId="0" xfId="2" applyFont="1" applyFill="1" applyBorder="1"/>
    <xf numFmtId="0" fontId="11" fillId="7" borderId="0" xfId="2" applyFont="1" applyFill="1" applyBorder="1"/>
    <xf numFmtId="0" fontId="15" fillId="7" borderId="0" xfId="2" applyFont="1" applyFill="1" applyBorder="1"/>
    <xf numFmtId="0" fontId="8" fillId="7" borderId="10" xfId="2" applyFill="1" applyBorder="1" applyAlignment="1"/>
    <xf numFmtId="0" fontId="8" fillId="7" borderId="9" xfId="2" applyFill="1" applyBorder="1" applyAlignment="1"/>
    <xf numFmtId="0" fontId="8" fillId="7" borderId="9" xfId="2" applyFill="1" applyBorder="1"/>
    <xf numFmtId="0" fontId="8" fillId="7" borderId="14" xfId="2" applyFill="1" applyBorder="1"/>
    <xf numFmtId="0" fontId="8" fillId="7" borderId="12" xfId="2" applyFill="1" applyBorder="1" applyAlignment="1"/>
    <xf numFmtId="0" fontId="8" fillId="7" borderId="15" xfId="2" applyFill="1" applyBorder="1"/>
    <xf numFmtId="0" fontId="8" fillId="7" borderId="12" xfId="2" applyFill="1" applyBorder="1"/>
    <xf numFmtId="0" fontId="9" fillId="7" borderId="12" xfId="2" applyFont="1" applyFill="1" applyBorder="1"/>
    <xf numFmtId="0" fontId="8" fillId="7" borderId="13" xfId="2" applyFill="1" applyBorder="1"/>
    <xf numFmtId="0" fontId="8" fillId="7" borderId="6" xfId="2" applyFill="1" applyBorder="1"/>
    <xf numFmtId="0" fontId="8" fillId="7" borderId="5" xfId="2" applyFill="1" applyBorder="1"/>
    <xf numFmtId="0" fontId="14" fillId="7" borderId="0" xfId="2" applyFont="1" applyFill="1" applyBorder="1" applyAlignment="1">
      <alignment horizontal="left"/>
    </xf>
    <xf numFmtId="0" fontId="8" fillId="7" borderId="0" xfId="2" applyFill="1" applyBorder="1" applyAlignment="1">
      <alignment horizontal="center"/>
    </xf>
    <xf numFmtId="0" fontId="16" fillId="7" borderId="0" xfId="2" applyFont="1" applyFill="1" applyBorder="1" applyAlignment="1"/>
    <xf numFmtId="0" fontId="11" fillId="7" borderId="16" xfId="0" applyFont="1" applyFill="1" applyBorder="1" applyAlignment="1">
      <alignment vertical="center"/>
    </xf>
    <xf numFmtId="0" fontId="11" fillId="17" borderId="16" xfId="0" applyFont="1" applyFill="1" applyBorder="1" applyAlignment="1">
      <alignment wrapText="1"/>
    </xf>
    <xf numFmtId="0" fontId="11" fillId="7" borderId="16" xfId="0" applyFont="1" applyFill="1" applyBorder="1" applyAlignment="1">
      <alignment horizontal="center" vertical="center" wrapText="1"/>
    </xf>
    <xf numFmtId="0" fontId="0" fillId="0" borderId="0" xfId="0"/>
    <xf numFmtId="0" fontId="11" fillId="17" borderId="16" xfId="0" applyFont="1" applyFill="1" applyBorder="1"/>
    <xf numFmtId="0" fontId="11" fillId="17" borderId="16" xfId="0" applyFont="1" applyFill="1" applyBorder="1" applyAlignment="1">
      <alignment horizontal="center" vertical="center" wrapText="1"/>
    </xf>
    <xf numFmtId="0" fontId="9" fillId="0" borderId="16" xfId="0" applyFont="1" applyBorder="1"/>
    <xf numFmtId="4" fontId="25" fillId="0" borderId="16" xfId="0" applyNumberFormat="1" applyFont="1" applyBorder="1" applyAlignment="1">
      <alignment horizontal="right" vertical="center" wrapText="1"/>
    </xf>
    <xf numFmtId="0" fontId="25" fillId="0" borderId="16" xfId="0" applyFont="1" applyBorder="1" applyAlignment="1">
      <alignment horizontal="right" vertical="center" wrapText="1"/>
    </xf>
    <xf numFmtId="164" fontId="9" fillId="0" borderId="16" xfId="1" applyFont="1" applyBorder="1"/>
    <xf numFmtId="164" fontId="9" fillId="0" borderId="16" xfId="0" applyNumberFormat="1" applyFont="1" applyBorder="1" applyAlignment="1">
      <alignment horizontal="right" vertical="center" wrapText="1"/>
    </xf>
    <xf numFmtId="164" fontId="9" fillId="0" borderId="16" xfId="0" applyNumberFormat="1" applyFont="1" applyBorder="1"/>
    <xf numFmtId="0" fontId="9" fillId="0" borderId="16" xfId="0" applyFont="1" applyBorder="1" applyAlignment="1">
      <alignment horizontal="left" wrapText="1"/>
    </xf>
    <xf numFmtId="4" fontId="9" fillId="0" borderId="16" xfId="0" applyNumberFormat="1" applyFont="1" applyBorder="1"/>
    <xf numFmtId="0" fontId="9" fillId="0" borderId="16" xfId="0" applyFont="1" applyBorder="1" applyAlignment="1"/>
    <xf numFmtId="0" fontId="9" fillId="0" borderId="16" xfId="0" applyFont="1" applyBorder="1" applyAlignment="1">
      <alignment wrapText="1"/>
    </xf>
    <xf numFmtId="164" fontId="11" fillId="0" borderId="16" xfId="1" applyFont="1" applyBorder="1"/>
    <xf numFmtId="164" fontId="9" fillId="0" borderId="16" xfId="1" applyFont="1" applyBorder="1" applyAlignment="1">
      <alignment wrapText="1"/>
    </xf>
    <xf numFmtId="0" fontId="9" fillId="7" borderId="16" xfId="0" applyFont="1" applyFill="1" applyBorder="1"/>
    <xf numFmtId="0" fontId="11" fillId="7" borderId="16" xfId="0" applyFont="1" applyFill="1" applyBorder="1"/>
    <xf numFmtId="164" fontId="11" fillId="7" borderId="16" xfId="0" applyNumberFormat="1" applyFont="1" applyFill="1" applyBorder="1"/>
    <xf numFmtId="164" fontId="11" fillId="7" borderId="16" xfId="1" applyFont="1" applyFill="1" applyBorder="1"/>
    <xf numFmtId="0" fontId="11" fillId="17" borderId="16" xfId="0" applyFont="1" applyFill="1" applyBorder="1" applyAlignment="1">
      <alignment horizontal="center" wrapText="1"/>
    </xf>
    <xf numFmtId="4" fontId="9" fillId="0" borderId="16" xfId="1" applyNumberFormat="1" applyFont="1" applyBorder="1"/>
    <xf numFmtId="4" fontId="8" fillId="0" borderId="16" xfId="0" applyNumberFormat="1" applyFont="1" applyBorder="1"/>
    <xf numFmtId="0" fontId="9" fillId="18" borderId="16" xfId="0" applyFont="1" applyFill="1" applyBorder="1"/>
    <xf numFmtId="0" fontId="11" fillId="18" borderId="16" xfId="0" applyFont="1" applyFill="1" applyBorder="1"/>
    <xf numFmtId="164" fontId="11" fillId="18" borderId="16" xfId="1" applyFont="1" applyFill="1" applyBorder="1"/>
    <xf numFmtId="164" fontId="0" fillId="0" borderId="0" xfId="0" applyNumberFormat="1"/>
    <xf numFmtId="164" fontId="9" fillId="0" borderId="16" xfId="0" applyNumberFormat="1" applyFont="1" applyBorder="1" applyAlignment="1">
      <alignment horizontal="center"/>
    </xf>
    <xf numFmtId="164" fontId="9" fillId="0" borderId="16" xfId="1" applyNumberFormat="1" applyFont="1" applyBorder="1"/>
    <xf numFmtId="164" fontId="11" fillId="0" borderId="16" xfId="0" applyNumberFormat="1" applyFont="1" applyBorder="1"/>
    <xf numFmtId="164" fontId="11" fillId="0" borderId="16" xfId="1" applyNumberFormat="1" applyFont="1" applyBorder="1"/>
    <xf numFmtId="4" fontId="11" fillId="0" borderId="16" xfId="0" applyNumberFormat="1" applyFont="1" applyBorder="1"/>
    <xf numFmtId="4" fontId="11" fillId="0" borderId="16" xfId="1" applyNumberFormat="1" applyFont="1" applyBorder="1"/>
    <xf numFmtId="164" fontId="9" fillId="7" borderId="16" xfId="1" applyFont="1" applyFill="1" applyBorder="1" applyAlignment="1">
      <alignment horizontal="center"/>
    </xf>
    <xf numFmtId="164" fontId="9" fillId="7" borderId="16" xfId="1" applyFont="1" applyFill="1" applyBorder="1" applyAlignment="1">
      <alignment horizontal="center" wrapText="1"/>
    </xf>
    <xf numFmtId="4" fontId="9" fillId="7" borderId="16" xfId="0" applyNumberFormat="1" applyFont="1" applyFill="1" applyBorder="1" applyAlignment="1">
      <alignment horizontal="center" wrapText="1"/>
    </xf>
    <xf numFmtId="4" fontId="9" fillId="7" borderId="16" xfId="1" applyNumberFormat="1" applyFont="1" applyFill="1" applyBorder="1" applyAlignment="1">
      <alignment horizontal="center" wrapText="1"/>
    </xf>
    <xf numFmtId="4" fontId="11" fillId="18" borderId="16" xfId="0" applyNumberFormat="1" applyFont="1" applyFill="1" applyBorder="1"/>
    <xf numFmtId="4" fontId="11" fillId="18" borderId="16" xfId="1" applyNumberFormat="1" applyFont="1" applyFill="1" applyBorder="1" applyAlignment="1">
      <alignment horizontal="center" wrapText="1"/>
    </xf>
    <xf numFmtId="0" fontId="0" fillId="0" borderId="0" xfId="0"/>
    <xf numFmtId="0" fontId="6" fillId="13" borderId="5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3" fontId="5" fillId="14" borderId="5" xfId="0" applyNumberFormat="1" applyFont="1" applyFill="1" applyBorder="1" applyAlignment="1">
      <alignment horizontal="center"/>
    </xf>
    <xf numFmtId="4" fontId="5" fillId="14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1" borderId="5" xfId="0" applyFont="1" applyFill="1" applyBorder="1" applyAlignment="1">
      <alignment horizontal="center"/>
    </xf>
    <xf numFmtId="0" fontId="6" fillId="22" borderId="5" xfId="0" applyFont="1" applyFill="1" applyBorder="1" applyAlignment="1">
      <alignment horizontal="center"/>
    </xf>
    <xf numFmtId="0" fontId="16" fillId="24" borderId="5" xfId="0" applyFont="1" applyFill="1" applyBorder="1" applyAlignment="1">
      <alignment horizontal="center"/>
    </xf>
    <xf numFmtId="0" fontId="16" fillId="25" borderId="5" xfId="0" applyFont="1" applyFill="1" applyBorder="1" applyAlignment="1">
      <alignment horizontal="center"/>
    </xf>
    <xf numFmtId="0" fontId="17" fillId="26" borderId="5" xfId="0" applyFont="1" applyFill="1" applyBorder="1" applyAlignment="1">
      <alignment horizontal="center"/>
    </xf>
    <xf numFmtId="0" fontId="16" fillId="27" borderId="5" xfId="0" applyFont="1" applyFill="1" applyBorder="1" applyAlignment="1">
      <alignment horizontal="center"/>
    </xf>
    <xf numFmtId="0" fontId="16" fillId="22" borderId="5" xfId="0" applyFont="1" applyFill="1" applyBorder="1" applyAlignment="1">
      <alignment horizontal="center"/>
    </xf>
    <xf numFmtId="0" fontId="17" fillId="21" borderId="5" xfId="0" applyFont="1" applyFill="1" applyBorder="1" applyAlignment="1">
      <alignment horizontal="center"/>
    </xf>
    <xf numFmtId="0" fontId="16" fillId="28" borderId="5" xfId="0" applyFont="1" applyFill="1" applyBorder="1" applyAlignment="1">
      <alignment horizontal="center"/>
    </xf>
    <xf numFmtId="0" fontId="16" fillId="29" borderId="5" xfId="0" applyFont="1" applyFill="1" applyBorder="1" applyAlignment="1">
      <alignment horizontal="center"/>
    </xf>
    <xf numFmtId="0" fontId="17" fillId="29" borderId="5" xfId="0" applyFont="1" applyFill="1" applyBorder="1" applyAlignment="1">
      <alignment horizontal="center"/>
    </xf>
    <xf numFmtId="0" fontId="17" fillId="30" borderId="5" xfId="0" applyFont="1" applyFill="1" applyBorder="1" applyAlignment="1">
      <alignment horizontal="center"/>
    </xf>
    <xf numFmtId="0" fontId="16" fillId="0" borderId="0" xfId="14" applyFont="1" applyAlignment="1">
      <alignment horizontal="center"/>
    </xf>
    <xf numFmtId="0" fontId="16" fillId="0" borderId="0" xfId="14" applyFont="1" applyAlignment="1"/>
    <xf numFmtId="0" fontId="5" fillId="6" borderId="3" xfId="19" applyFont="1" applyFill="1" applyBorder="1" applyAlignment="1">
      <alignment horizontal="center" vertical="center"/>
    </xf>
    <xf numFmtId="0" fontId="5" fillId="8" borderId="11" xfId="19" applyFont="1" applyFill="1" applyBorder="1" applyAlignment="1">
      <alignment horizontal="center"/>
    </xf>
    <xf numFmtId="0" fontId="5" fillId="8" borderId="0" xfId="19" applyFont="1" applyFill="1" applyBorder="1"/>
    <xf numFmtId="0" fontId="5" fillId="9" borderId="8" xfId="19" applyFont="1" applyFill="1" applyBorder="1" applyAlignment="1">
      <alignment horizontal="center"/>
    </xf>
    <xf numFmtId="0" fontId="5" fillId="9" borderId="9" xfId="19" applyFont="1" applyFill="1" applyBorder="1"/>
    <xf numFmtId="0" fontId="5" fillId="10" borderId="4" xfId="19" applyFont="1" applyFill="1" applyBorder="1" applyAlignment="1">
      <alignment horizontal="center"/>
    </xf>
    <xf numFmtId="0" fontId="5" fillId="10" borderId="6" xfId="19" applyFont="1" applyFill="1" applyBorder="1"/>
    <xf numFmtId="0" fontId="20" fillId="11" borderId="1" xfId="19" applyFont="1" applyFill="1" applyBorder="1" applyAlignment="1">
      <alignment horizontal="center"/>
    </xf>
    <xf numFmtId="0" fontId="21" fillId="11" borderId="3" xfId="19" applyFont="1" applyFill="1" applyBorder="1"/>
    <xf numFmtId="0" fontId="5" fillId="9" borderId="11" xfId="19" applyFont="1" applyFill="1" applyBorder="1" applyAlignment="1">
      <alignment horizontal="center"/>
    </xf>
    <xf numFmtId="0" fontId="5" fillId="9" borderId="0" xfId="19" applyFont="1" applyFill="1" applyBorder="1"/>
    <xf numFmtId="0" fontId="5" fillId="10" borderId="0" xfId="19" applyFont="1" applyFill="1" applyBorder="1"/>
    <xf numFmtId="0" fontId="5" fillId="10" borderId="11" xfId="19" applyFont="1" applyFill="1" applyBorder="1" applyAlignment="1">
      <alignment horizontal="center"/>
    </xf>
    <xf numFmtId="0" fontId="6" fillId="5" borderId="9" xfId="19" applyFont="1" applyFill="1" applyBorder="1" applyAlignment="1">
      <alignment horizontal="center" vertical="center"/>
    </xf>
    <xf numFmtId="0" fontId="5" fillId="5" borderId="8" xfId="19" applyFont="1" applyFill="1" applyBorder="1" applyAlignment="1">
      <alignment horizontal="center" vertical="center" wrapText="1"/>
    </xf>
    <xf numFmtId="0" fontId="5" fillId="16" borderId="12" xfId="19" applyFont="1" applyFill="1" applyBorder="1" applyAlignment="1">
      <alignment horizontal="center"/>
    </xf>
    <xf numFmtId="0" fontId="8" fillId="0" borderId="0" xfId="21"/>
    <xf numFmtId="0" fontId="24" fillId="0" borderId="0" xfId="21" applyFont="1"/>
    <xf numFmtId="0" fontId="2" fillId="0" borderId="0" xfId="0" applyFont="1" applyAlignment="1">
      <alignment wrapText="1"/>
    </xf>
    <xf numFmtId="0" fontId="8" fillId="0" borderId="0" xfId="26"/>
    <xf numFmtId="0" fontId="14" fillId="0" borderId="0" xfId="26" applyFont="1"/>
    <xf numFmtId="0" fontId="5" fillId="12" borderId="2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1" borderId="12" xfId="19" applyFont="1" applyFill="1" applyBorder="1" applyAlignment="1">
      <alignment horizontal="center"/>
    </xf>
    <xf numFmtId="164" fontId="13" fillId="19" borderId="18" xfId="17" applyFont="1" applyFill="1" applyBorder="1" applyAlignment="1"/>
    <xf numFmtId="164" fontId="13" fillId="10" borderId="18" xfId="17" applyFont="1" applyFill="1" applyBorder="1" applyAlignment="1"/>
    <xf numFmtId="164" fontId="12" fillId="7" borderId="16" xfId="1" applyFont="1" applyFill="1" applyBorder="1" applyAlignment="1"/>
    <xf numFmtId="164" fontId="12" fillId="7" borderId="16" xfId="17" applyFont="1" applyFill="1" applyBorder="1" applyAlignment="1"/>
    <xf numFmtId="164" fontId="13" fillId="20" borderId="25" xfId="17" applyFont="1" applyFill="1" applyBorder="1" applyAlignment="1"/>
    <xf numFmtId="164" fontId="19" fillId="20" borderId="19" xfId="17" applyFont="1" applyFill="1" applyBorder="1" applyAlignment="1"/>
    <xf numFmtId="164" fontId="13" fillId="4" borderId="25" xfId="17" applyFont="1" applyFill="1" applyBorder="1" applyAlignment="1"/>
    <xf numFmtId="164" fontId="19" fillId="4" borderId="19" xfId="17" applyFont="1" applyFill="1" applyBorder="1" applyAlignment="1"/>
    <xf numFmtId="164" fontId="13" fillId="10" borderId="21" xfId="17" applyFont="1" applyFill="1" applyBorder="1" applyAlignment="1"/>
    <xf numFmtId="164" fontId="19" fillId="10" borderId="20" xfId="17" applyFont="1" applyFill="1" applyBorder="1" applyAlignment="1"/>
    <xf numFmtId="164" fontId="13" fillId="9" borderId="24" xfId="17" applyFont="1" applyFill="1" applyBorder="1" applyAlignment="1"/>
    <xf numFmtId="164" fontId="19" fillId="9" borderId="22" xfId="17" applyFont="1" applyFill="1" applyBorder="1" applyAlignment="1"/>
    <xf numFmtId="0" fontId="18" fillId="6" borderId="7" xfId="19" applyFont="1" applyFill="1" applyBorder="1" applyAlignment="1">
      <alignment horizontal="center" vertical="center" wrapText="1"/>
    </xf>
    <xf numFmtId="0" fontId="5" fillId="5" borderId="11" xfId="19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164" fontId="2" fillId="11" borderId="2" xfId="0" applyNumberFormat="1" applyFont="1" applyFill="1" applyBorder="1"/>
    <xf numFmtId="164" fontId="13" fillId="11" borderId="23" xfId="17" applyFont="1" applyFill="1" applyBorder="1" applyAlignment="1"/>
    <xf numFmtId="164" fontId="19" fillId="11" borderId="26" xfId="17" applyFont="1" applyFill="1" applyBorder="1" applyAlignment="1"/>
    <xf numFmtId="0" fontId="27" fillId="0" borderId="27" xfId="0" applyFont="1" applyBorder="1" applyAlignment="1">
      <alignment horizontal="center" wrapText="1"/>
    </xf>
    <xf numFmtId="0" fontId="27" fillId="0" borderId="28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28" fillId="0" borderId="29" xfId="0" applyFont="1" applyBorder="1" applyAlignment="1">
      <alignment wrapText="1"/>
    </xf>
    <xf numFmtId="4" fontId="27" fillId="0" borderId="30" xfId="0" applyNumberFormat="1" applyFont="1" applyBorder="1" applyAlignment="1">
      <alignment horizontal="right" wrapText="1"/>
    </xf>
    <xf numFmtId="0" fontId="27" fillId="0" borderId="30" xfId="0" applyFont="1" applyBorder="1" applyAlignment="1">
      <alignment horizontal="right" wrapText="1"/>
    </xf>
    <xf numFmtId="0" fontId="29" fillId="0" borderId="29" xfId="0" applyFont="1" applyBorder="1" applyAlignment="1">
      <alignment wrapText="1"/>
    </xf>
    <xf numFmtId="4" fontId="30" fillId="0" borderId="30" xfId="0" applyNumberFormat="1" applyFont="1" applyBorder="1" applyAlignment="1">
      <alignment horizontal="right" wrapText="1"/>
    </xf>
    <xf numFmtId="0" fontId="30" fillId="0" borderId="30" xfId="0" applyFont="1" applyBorder="1" applyAlignment="1">
      <alignment horizontal="right" wrapText="1"/>
    </xf>
    <xf numFmtId="0" fontId="27" fillId="0" borderId="29" xfId="0" applyFont="1" applyBorder="1" applyAlignment="1">
      <alignment wrapText="1"/>
    </xf>
    <xf numFmtId="0" fontId="6" fillId="5" borderId="11" xfId="19" applyFont="1" applyFill="1" applyBorder="1" applyAlignment="1">
      <alignment horizontal="center" vertical="center" wrapText="1"/>
    </xf>
    <xf numFmtId="0" fontId="5" fillId="6" borderId="16" xfId="19" applyFont="1" applyFill="1" applyBorder="1" applyAlignment="1">
      <alignment horizontal="center" vertical="center" wrapText="1"/>
    </xf>
    <xf numFmtId="164" fontId="0" fillId="0" borderId="16" xfId="1" applyFont="1" applyBorder="1" applyAlignment="1">
      <alignment wrapText="1"/>
    </xf>
    <xf numFmtId="0" fontId="0" fillId="5" borderId="8" xfId="0" applyFill="1" applyBorder="1"/>
    <xf numFmtId="164" fontId="0" fillId="0" borderId="16" xfId="0" applyNumberFormat="1" applyBorder="1"/>
    <xf numFmtId="0" fontId="6" fillId="7" borderId="16" xfId="19" applyFont="1" applyFill="1" applyBorder="1" applyAlignment="1">
      <alignment horizontal="center"/>
    </xf>
    <xf numFmtId="0" fontId="6" fillId="7" borderId="16" xfId="19" applyFont="1" applyFill="1" applyBorder="1"/>
    <xf numFmtId="164" fontId="13" fillId="9" borderId="11" xfId="17" applyFont="1" applyFill="1" applyBorder="1" applyAlignment="1"/>
    <xf numFmtId="164" fontId="13" fillId="9" borderId="18" xfId="17" applyFont="1" applyFill="1" applyBorder="1" applyAlignment="1"/>
    <xf numFmtId="164" fontId="2" fillId="9" borderId="15" xfId="0" applyNumberFormat="1" applyFont="1" applyFill="1" applyBorder="1"/>
    <xf numFmtId="164" fontId="0" fillId="0" borderId="16" xfId="1" applyFont="1" applyFill="1" applyBorder="1" applyAlignment="1">
      <alignment wrapText="1"/>
    </xf>
    <xf numFmtId="4" fontId="12" fillId="7" borderId="16" xfId="16" applyNumberFormat="1" applyFont="1" applyFill="1" applyBorder="1" applyAlignment="1"/>
    <xf numFmtId="164" fontId="0" fillId="7" borderId="16" xfId="0" applyNumberFormat="1" applyFill="1" applyBorder="1"/>
    <xf numFmtId="164" fontId="13" fillId="8" borderId="25" xfId="17" applyFont="1" applyFill="1" applyBorder="1" applyAlignment="1"/>
    <xf numFmtId="164" fontId="2" fillId="8" borderId="15" xfId="0" applyNumberFormat="1" applyFont="1" applyFill="1" applyBorder="1"/>
    <xf numFmtId="164" fontId="13" fillId="10" borderId="25" xfId="17" applyFont="1" applyFill="1" applyBorder="1" applyAlignment="1"/>
    <xf numFmtId="164" fontId="2" fillId="10" borderId="5" xfId="0" applyNumberFormat="1" applyFont="1" applyFill="1" applyBorder="1"/>
    <xf numFmtId="0" fontId="0" fillId="0" borderId="16" xfId="0" applyBorder="1" applyAlignment="1"/>
    <xf numFmtId="164" fontId="2" fillId="10" borderId="15" xfId="0" applyNumberFormat="1" applyFont="1" applyFill="1" applyBorder="1"/>
    <xf numFmtId="164" fontId="0" fillId="0" borderId="16" xfId="1" applyFont="1" applyBorder="1" applyAlignment="1"/>
    <xf numFmtId="0" fontId="5" fillId="16" borderId="17" xfId="19" applyFont="1" applyFill="1" applyBorder="1"/>
    <xf numFmtId="164" fontId="13" fillId="16" borderId="31" xfId="17" applyFont="1" applyFill="1" applyBorder="1" applyAlignment="1"/>
    <xf numFmtId="164" fontId="2" fillId="16" borderId="15" xfId="0" applyNumberFormat="1" applyFont="1" applyFill="1" applyBorder="1"/>
    <xf numFmtId="0" fontId="5" fillId="11" borderId="17" xfId="19" applyFont="1" applyFill="1" applyBorder="1"/>
    <xf numFmtId="164" fontId="2" fillId="11" borderId="31" xfId="1" applyFont="1" applyFill="1" applyBorder="1" applyAlignment="1"/>
    <xf numFmtId="164" fontId="13" fillId="11" borderId="31" xfId="1" applyFont="1" applyFill="1" applyBorder="1" applyAlignment="1"/>
    <xf numFmtId="164" fontId="2" fillId="11" borderId="15" xfId="0" applyNumberFormat="1" applyFont="1" applyFill="1" applyBorder="1"/>
    <xf numFmtId="0" fontId="5" fillId="20" borderId="11" xfId="19" applyFont="1" applyFill="1" applyBorder="1" applyAlignment="1">
      <alignment horizontal="center"/>
    </xf>
    <xf numFmtId="0" fontId="5" fillId="20" borderId="0" xfId="19" applyFont="1" applyFill="1" applyBorder="1"/>
    <xf numFmtId="164" fontId="2" fillId="20" borderId="15" xfId="0" applyNumberFormat="1" applyFont="1" applyFill="1" applyBorder="1"/>
    <xf numFmtId="0" fontId="5" fillId="4" borderId="11" xfId="19" applyFont="1" applyFill="1" applyBorder="1" applyAlignment="1">
      <alignment horizontal="center"/>
    </xf>
    <xf numFmtId="0" fontId="5" fillId="4" borderId="0" xfId="19" applyFont="1" applyFill="1" applyBorder="1"/>
    <xf numFmtId="164" fontId="0" fillId="7" borderId="15" xfId="0" applyNumberFormat="1" applyFill="1" applyBorder="1"/>
    <xf numFmtId="164" fontId="2" fillId="9" borderId="14" xfId="0" applyNumberFormat="1" applyFont="1" applyFill="1" applyBorder="1"/>
    <xf numFmtId="0" fontId="6" fillId="13" borderId="4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1" borderId="4" xfId="0" applyFont="1" applyFill="1" applyBorder="1" applyAlignment="1">
      <alignment horizontal="center"/>
    </xf>
    <xf numFmtId="3" fontId="5" fillId="21" borderId="5" xfId="0" applyNumberFormat="1" applyFont="1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0" fontId="6" fillId="15" borderId="5" xfId="0" applyFont="1" applyFill="1" applyBorder="1" applyAlignment="1">
      <alignment horizontal="center" wrapText="1"/>
    </xf>
    <xf numFmtId="3" fontId="6" fillId="15" borderId="5" xfId="0" applyNumberFormat="1" applyFont="1" applyFill="1" applyBorder="1" applyAlignment="1">
      <alignment horizontal="center"/>
    </xf>
    <xf numFmtId="0" fontId="6" fillId="15" borderId="5" xfId="0" applyFont="1" applyFill="1" applyBorder="1" applyAlignment="1">
      <alignment horizontal="center"/>
    </xf>
    <xf numFmtId="3" fontId="6" fillId="2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7" fillId="15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horizontal="center"/>
    </xf>
    <xf numFmtId="0" fontId="16" fillId="24" borderId="4" xfId="0" applyFont="1" applyFill="1" applyBorder="1" applyAlignment="1">
      <alignment horizontal="center"/>
    </xf>
    <xf numFmtId="0" fontId="16" fillId="24" borderId="5" xfId="0" applyFont="1" applyFill="1" applyBorder="1" applyAlignment="1">
      <alignment horizontal="center" wrapText="1"/>
    </xf>
    <xf numFmtId="3" fontId="16" fillId="24" borderId="5" xfId="0" applyNumberFormat="1" applyFont="1" applyFill="1" applyBorder="1" applyAlignment="1">
      <alignment horizontal="center"/>
    </xf>
    <xf numFmtId="4" fontId="16" fillId="24" borderId="5" xfId="0" applyNumberFormat="1" applyFont="1" applyFill="1" applyBorder="1" applyAlignment="1">
      <alignment horizontal="center"/>
    </xf>
    <xf numFmtId="0" fontId="17" fillId="25" borderId="4" xfId="0" applyFont="1" applyFill="1" applyBorder="1" applyAlignment="1">
      <alignment horizontal="center"/>
    </xf>
    <xf numFmtId="0" fontId="16" fillId="25" borderId="5" xfId="0" applyFont="1" applyFill="1" applyBorder="1" applyAlignment="1">
      <alignment horizontal="center" wrapText="1"/>
    </xf>
    <xf numFmtId="3" fontId="16" fillId="25" borderId="5" xfId="0" applyNumberFormat="1" applyFont="1" applyFill="1" applyBorder="1" applyAlignment="1">
      <alignment horizontal="center"/>
    </xf>
    <xf numFmtId="4" fontId="16" fillId="25" borderId="5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 vertical="top" wrapText="1"/>
    </xf>
    <xf numFmtId="3" fontId="17" fillId="0" borderId="5" xfId="0" applyNumberFormat="1" applyFont="1" applyBorder="1" applyAlignment="1">
      <alignment horizontal="center"/>
    </xf>
    <xf numFmtId="3" fontId="17" fillId="23" borderId="5" xfId="0" applyNumberFormat="1" applyFont="1" applyFill="1" applyBorder="1" applyAlignment="1">
      <alignment horizontal="center"/>
    </xf>
    <xf numFmtId="0" fontId="17" fillId="15" borderId="4" xfId="0" applyFont="1" applyFill="1" applyBorder="1" applyAlignment="1">
      <alignment horizontal="center"/>
    </xf>
    <xf numFmtId="0" fontId="17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26" borderId="5" xfId="0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17" fillId="23" borderId="5" xfId="0" applyFont="1" applyFill="1" applyBorder="1" applyAlignment="1">
      <alignment horizontal="center"/>
    </xf>
    <xf numFmtId="3" fontId="3" fillId="23" borderId="5" xfId="0" applyNumberFormat="1" applyFont="1" applyFill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7" fillId="27" borderId="4" xfId="0" applyFont="1" applyFill="1" applyBorder="1" applyAlignment="1">
      <alignment horizontal="center"/>
    </xf>
    <xf numFmtId="0" fontId="16" fillId="27" borderId="5" xfId="0" applyFont="1" applyFill="1" applyBorder="1" applyAlignment="1">
      <alignment horizontal="center" wrapText="1"/>
    </xf>
    <xf numFmtId="3" fontId="16" fillId="27" borderId="5" xfId="0" applyNumberFormat="1" applyFont="1" applyFill="1" applyBorder="1" applyAlignment="1">
      <alignment horizontal="center"/>
    </xf>
    <xf numFmtId="0" fontId="17" fillId="22" borderId="4" xfId="0" applyFont="1" applyFill="1" applyBorder="1" applyAlignment="1">
      <alignment horizontal="center"/>
    </xf>
    <xf numFmtId="0" fontId="16" fillId="22" borderId="5" xfId="0" applyFont="1" applyFill="1" applyBorder="1" applyAlignment="1">
      <alignment horizontal="center" wrapText="1"/>
    </xf>
    <xf numFmtId="3" fontId="16" fillId="22" borderId="5" xfId="0" applyNumberFormat="1" applyFont="1" applyFill="1" applyBorder="1" applyAlignment="1">
      <alignment horizontal="center"/>
    </xf>
    <xf numFmtId="0" fontId="17" fillId="28" borderId="4" xfId="0" applyFont="1" applyFill="1" applyBorder="1" applyAlignment="1">
      <alignment horizontal="center"/>
    </xf>
    <xf numFmtId="3" fontId="16" fillId="28" borderId="5" xfId="0" applyNumberFormat="1" applyFont="1" applyFill="1" applyBorder="1" applyAlignment="1">
      <alignment horizontal="center"/>
    </xf>
    <xf numFmtId="0" fontId="17" fillId="29" borderId="4" xfId="0" applyFont="1" applyFill="1" applyBorder="1" applyAlignment="1">
      <alignment horizontal="center"/>
    </xf>
    <xf numFmtId="3" fontId="16" fillId="29" borderId="5" xfId="0" applyNumberFormat="1" applyFont="1" applyFill="1" applyBorder="1" applyAlignment="1">
      <alignment horizontal="center"/>
    </xf>
    <xf numFmtId="0" fontId="16" fillId="28" borderId="4" xfId="0" applyFont="1" applyFill="1" applyBorder="1" applyAlignment="1">
      <alignment horizontal="center"/>
    </xf>
    <xf numFmtId="0" fontId="16" fillId="28" borderId="5" xfId="0" applyFont="1" applyFill="1" applyBorder="1" applyAlignment="1">
      <alignment horizontal="center" wrapText="1"/>
    </xf>
    <xf numFmtId="0" fontId="4" fillId="7" borderId="0" xfId="2" applyFont="1" applyFill="1" applyBorder="1" applyAlignment="1">
      <alignment horizontal="center"/>
    </xf>
    <xf numFmtId="0" fontId="16" fillId="7" borderId="0" xfId="2" applyFont="1" applyFill="1" applyBorder="1" applyAlignment="1">
      <alignment horizontal="center"/>
    </xf>
    <xf numFmtId="0" fontId="23" fillId="7" borderId="0" xfId="2" applyFont="1" applyFill="1" applyBorder="1" applyAlignment="1">
      <alignment horizontal="center"/>
    </xf>
    <xf numFmtId="0" fontId="22" fillId="7" borderId="12" xfId="2" applyFont="1" applyFill="1" applyBorder="1" applyAlignment="1">
      <alignment horizontal="center" wrapText="1"/>
    </xf>
    <xf numFmtId="0" fontId="22" fillId="7" borderId="0" xfId="2" applyFont="1" applyFill="1" applyBorder="1" applyAlignment="1">
      <alignment horizontal="center" wrapText="1"/>
    </xf>
    <xf numFmtId="0" fontId="22" fillId="7" borderId="15" xfId="2" applyFont="1" applyFill="1" applyBorder="1" applyAlignment="1">
      <alignment horizontal="center" wrapText="1"/>
    </xf>
    <xf numFmtId="0" fontId="26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31">
    <cellStyle name="Comma" xfId="1" builtinId="3"/>
    <cellStyle name="Comma 2 2" xfId="3"/>
    <cellStyle name="Comma 2 3" xfId="9"/>
    <cellStyle name="Comma 2 4" xfId="11"/>
    <cellStyle name="Comma 2 5" xfId="12"/>
    <cellStyle name="Comma 2 6" xfId="17"/>
    <cellStyle name="Comma 2 7" xfId="22"/>
    <cellStyle name="Comma 2 8" xfId="27"/>
    <cellStyle name="Comma 3 2" xfId="13"/>
    <cellStyle name="Comma 3 3" xfId="18"/>
    <cellStyle name="Comma 3 4" xfId="23"/>
    <cellStyle name="Comma 3 5" xfId="28"/>
    <cellStyle name="Normal" xfId="0" builtinId="0"/>
    <cellStyle name="Normal 10" xfId="4"/>
    <cellStyle name="Normal 11" xfId="16"/>
    <cellStyle name="Normal 12" xfId="21"/>
    <cellStyle name="Normal 13" xfId="26"/>
    <cellStyle name="Normal 2" xfId="2"/>
    <cellStyle name="Normal 2 2" xfId="5"/>
    <cellStyle name="Normal 2 3" xfId="8"/>
    <cellStyle name="Normal 2 4" xfId="10"/>
    <cellStyle name="Normal 2 5" xfId="14"/>
    <cellStyle name="Normal 2 6" xfId="19"/>
    <cellStyle name="Normal 2 7" xfId="24"/>
    <cellStyle name="Normal 2 8" xfId="29"/>
    <cellStyle name="Normal 3 2" xfId="15"/>
    <cellStyle name="Normal 3 3" xfId="20"/>
    <cellStyle name="Normal 3 4" xfId="25"/>
    <cellStyle name="Normal 3 5" xfId="30"/>
    <cellStyle name="Normal 7" xfId="6"/>
    <cellStyle name="Normal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57150</xdr:rowOff>
    </xdr:from>
    <xdr:to>
      <xdr:col>1</xdr:col>
      <xdr:colOff>522605</xdr:colOff>
      <xdr:row>6</xdr:row>
      <xdr:rowOff>104775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8150"/>
          <a:ext cx="798830" cy="8191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590550</xdr:colOff>
      <xdr:row>2</xdr:row>
      <xdr:rowOff>57150</xdr:rowOff>
    </xdr:from>
    <xdr:to>
      <xdr:col>10</xdr:col>
      <xdr:colOff>400050</xdr:colOff>
      <xdr:row>6</xdr:row>
      <xdr:rowOff>152400</xdr:rowOff>
    </xdr:to>
    <xdr:pic>
      <xdr:nvPicPr>
        <xdr:cNvPr id="3" name="Picture 2" descr="STEMA 1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67350" y="438150"/>
          <a:ext cx="1028700" cy="866775"/>
        </a:xfrm>
        <a:prstGeom prst="rect">
          <a:avLst/>
        </a:prstGeom>
        <a:noFill/>
        <a:ln w="9525" algn="in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M12" sqref="M12"/>
    </sheetView>
  </sheetViews>
  <sheetFormatPr defaultRowHeight="15" x14ac:dyDescent="0.25"/>
  <sheetData>
    <row r="1" spans="1:11" x14ac:dyDescent="0.25">
      <c r="A1" s="23"/>
      <c r="B1" s="24"/>
      <c r="C1" s="24"/>
      <c r="D1" s="24"/>
      <c r="E1" s="24"/>
      <c r="F1" s="24"/>
      <c r="G1" s="24"/>
      <c r="H1" s="24"/>
      <c r="I1" s="24"/>
      <c r="J1" s="25"/>
      <c r="K1" s="26"/>
    </row>
    <row r="2" spans="1:11" x14ac:dyDescent="0.25">
      <c r="A2" s="27"/>
      <c r="B2" s="18"/>
      <c r="C2" s="18"/>
      <c r="D2" s="18"/>
      <c r="E2" s="18"/>
      <c r="F2" s="18"/>
      <c r="G2" s="18"/>
      <c r="H2" s="18"/>
      <c r="I2" s="18"/>
      <c r="J2" s="19"/>
      <c r="K2" s="28"/>
    </row>
    <row r="3" spans="1:11" x14ac:dyDescent="0.25">
      <c r="A3" s="27"/>
      <c r="B3" s="18"/>
      <c r="C3" s="18"/>
      <c r="D3" s="18"/>
      <c r="E3" s="18"/>
      <c r="F3" s="18"/>
      <c r="G3" s="18"/>
      <c r="H3" s="18"/>
      <c r="I3" s="18"/>
      <c r="J3" s="19"/>
      <c r="K3" s="28"/>
    </row>
    <row r="4" spans="1:11" ht="15.75" x14ac:dyDescent="0.25">
      <c r="A4" s="27"/>
      <c r="B4" s="18"/>
      <c r="C4" s="234" t="s">
        <v>16</v>
      </c>
      <c r="D4" s="234"/>
      <c r="E4" s="234"/>
      <c r="F4" s="234"/>
      <c r="G4" s="234"/>
      <c r="H4" s="234"/>
      <c r="I4" s="234"/>
      <c r="J4" s="19"/>
      <c r="K4" s="28"/>
    </row>
    <row r="5" spans="1:11" x14ac:dyDescent="0.25">
      <c r="A5" s="27"/>
      <c r="B5" s="18"/>
      <c r="C5" s="235" t="s">
        <v>17</v>
      </c>
      <c r="D5" s="235"/>
      <c r="E5" s="235"/>
      <c r="F5" s="235"/>
      <c r="G5" s="235"/>
      <c r="H5" s="235"/>
      <c r="I5" s="235"/>
      <c r="J5" s="19"/>
      <c r="K5" s="28"/>
    </row>
    <row r="6" spans="1:11" x14ac:dyDescent="0.25">
      <c r="A6" s="27"/>
      <c r="B6" s="18"/>
      <c r="C6" s="235" t="s">
        <v>18</v>
      </c>
      <c r="D6" s="235"/>
      <c r="E6" s="235"/>
      <c r="F6" s="235"/>
      <c r="G6" s="235"/>
      <c r="H6" s="235"/>
      <c r="I6" s="235"/>
      <c r="J6" s="19"/>
      <c r="K6" s="28"/>
    </row>
    <row r="7" spans="1:11" x14ac:dyDescent="0.25">
      <c r="A7" s="27"/>
      <c r="B7" s="18"/>
      <c r="C7" s="18"/>
      <c r="D7" s="18"/>
      <c r="E7" s="18"/>
      <c r="F7" s="18"/>
      <c r="G7" s="18"/>
      <c r="H7" s="18"/>
      <c r="I7" s="18"/>
      <c r="J7" s="19"/>
      <c r="K7" s="28"/>
    </row>
    <row r="8" spans="1:11" x14ac:dyDescent="0.25">
      <c r="A8" s="29"/>
      <c r="B8" s="19"/>
      <c r="C8" s="19"/>
      <c r="D8" s="19"/>
      <c r="E8" s="19"/>
      <c r="F8" s="19"/>
      <c r="G8" s="19"/>
      <c r="H8" s="19"/>
      <c r="I8" s="19"/>
      <c r="J8" s="19"/>
      <c r="K8" s="28"/>
    </row>
    <row r="9" spans="1:11" x14ac:dyDescent="0.25">
      <c r="A9" s="30"/>
      <c r="B9" s="34" t="s">
        <v>237</v>
      </c>
      <c r="C9" s="20"/>
      <c r="D9" s="19"/>
      <c r="E9" s="19"/>
      <c r="F9" s="19"/>
      <c r="G9" s="19"/>
      <c r="H9" s="19"/>
      <c r="I9" s="19"/>
      <c r="J9" s="19"/>
      <c r="K9" s="28"/>
    </row>
    <row r="10" spans="1:11" x14ac:dyDescent="0.25">
      <c r="A10" s="30"/>
      <c r="B10" s="21" t="s">
        <v>20</v>
      </c>
      <c r="C10" s="20"/>
      <c r="D10" s="19"/>
      <c r="E10" s="19"/>
      <c r="F10" s="19"/>
      <c r="G10" s="19"/>
      <c r="H10" s="19"/>
      <c r="I10" s="19"/>
      <c r="J10" s="19"/>
      <c r="K10" s="28"/>
    </row>
    <row r="11" spans="1:11" x14ac:dyDescent="0.25">
      <c r="A11" s="30"/>
      <c r="B11" s="21"/>
      <c r="C11" s="20"/>
      <c r="D11" s="19"/>
      <c r="E11" s="19"/>
      <c r="F11" s="19"/>
      <c r="G11" s="19"/>
      <c r="H11" s="19"/>
      <c r="I11" s="19"/>
      <c r="J11" s="19"/>
      <c r="K11" s="28"/>
    </row>
    <row r="12" spans="1:11" x14ac:dyDescent="0.25">
      <c r="A12" s="30"/>
      <c r="B12" s="21"/>
      <c r="C12" s="20"/>
      <c r="D12" s="19"/>
      <c r="E12" s="19"/>
      <c r="F12" s="19"/>
      <c r="G12" s="19"/>
      <c r="H12" s="19"/>
      <c r="I12" s="19"/>
      <c r="J12" s="19"/>
      <c r="K12" s="28"/>
    </row>
    <row r="13" spans="1:11" ht="24" customHeight="1" x14ac:dyDescent="0.25">
      <c r="A13" s="29"/>
      <c r="B13" s="19"/>
      <c r="C13" s="19"/>
      <c r="D13" s="19"/>
      <c r="E13" s="19"/>
      <c r="F13" s="19"/>
      <c r="G13" s="19"/>
      <c r="H13" s="19"/>
      <c r="I13" s="19"/>
      <c r="J13" s="19"/>
      <c r="K13" s="28"/>
    </row>
    <row r="14" spans="1:11" ht="17.25" customHeight="1" x14ac:dyDescent="0.25">
      <c r="A14" s="29"/>
      <c r="B14" s="19"/>
      <c r="C14" s="19"/>
      <c r="D14" s="19"/>
      <c r="E14" s="19"/>
      <c r="F14" s="19"/>
      <c r="G14" s="19"/>
      <c r="H14" s="19"/>
      <c r="I14" s="19"/>
      <c r="J14" s="19"/>
      <c r="K14" s="28"/>
    </row>
    <row r="15" spans="1:11" ht="23.25" customHeight="1" x14ac:dyDescent="0.35">
      <c r="A15" s="29"/>
      <c r="B15" s="236" t="s">
        <v>19</v>
      </c>
      <c r="C15" s="236"/>
      <c r="D15" s="236"/>
      <c r="E15" s="236"/>
      <c r="F15" s="236"/>
      <c r="G15" s="236"/>
      <c r="H15" s="236"/>
      <c r="I15" s="236"/>
      <c r="J15" s="19"/>
      <c r="K15" s="28"/>
    </row>
    <row r="16" spans="1:11" x14ac:dyDescent="0.25">
      <c r="A16" s="29"/>
      <c r="B16" s="19"/>
      <c r="C16" s="19"/>
      <c r="D16" s="19"/>
      <c r="E16" s="19"/>
      <c r="F16" s="19"/>
      <c r="G16" s="19"/>
      <c r="H16" s="19"/>
      <c r="I16" s="19"/>
      <c r="J16" s="19"/>
      <c r="K16" s="28"/>
    </row>
    <row r="17" spans="1:11" x14ac:dyDescent="0.25">
      <c r="A17" s="29"/>
      <c r="B17" s="19"/>
      <c r="C17" s="19"/>
      <c r="D17" s="19"/>
      <c r="E17" s="19"/>
      <c r="F17" s="19"/>
      <c r="G17" s="19"/>
      <c r="H17" s="19"/>
      <c r="I17" s="19"/>
      <c r="J17" s="19"/>
      <c r="K17" s="28"/>
    </row>
    <row r="18" spans="1:11" hidden="1" x14ac:dyDescent="0.25">
      <c r="A18" s="29"/>
      <c r="B18" s="19"/>
      <c r="C18" s="19"/>
      <c r="D18" s="19"/>
      <c r="E18" s="19"/>
      <c r="F18" s="19"/>
      <c r="G18" s="19"/>
      <c r="H18" s="19"/>
      <c r="I18" s="19"/>
      <c r="J18" s="19"/>
      <c r="K18" s="28"/>
    </row>
    <row r="19" spans="1:11" x14ac:dyDescent="0.25">
      <c r="A19" s="29"/>
      <c r="B19" s="19"/>
      <c r="C19" s="19"/>
      <c r="D19" s="19"/>
      <c r="E19" s="19"/>
      <c r="F19" s="19"/>
      <c r="G19" s="19"/>
      <c r="H19" s="19"/>
      <c r="I19" s="19"/>
      <c r="J19" s="19"/>
      <c r="K19" s="28"/>
    </row>
    <row r="20" spans="1:11" ht="1.5" customHeight="1" x14ac:dyDescent="0.25">
      <c r="A20" s="29"/>
      <c r="B20" s="19"/>
      <c r="C20" s="19"/>
      <c r="D20" s="19"/>
      <c r="E20" s="19"/>
      <c r="F20" s="19"/>
      <c r="G20" s="19"/>
      <c r="H20" s="19"/>
      <c r="I20" s="19"/>
      <c r="J20" s="19"/>
      <c r="K20" s="28"/>
    </row>
    <row r="21" spans="1:11" x14ac:dyDescent="0.25">
      <c r="A21" s="29"/>
      <c r="B21" s="19"/>
      <c r="C21" s="19"/>
      <c r="D21" s="19"/>
      <c r="E21" s="19"/>
      <c r="F21" s="19"/>
      <c r="G21" s="19"/>
      <c r="H21" s="19"/>
      <c r="I21" s="19"/>
      <c r="J21" s="19"/>
      <c r="K21" s="28"/>
    </row>
    <row r="22" spans="1:11" x14ac:dyDescent="0.25">
      <c r="A22" s="29"/>
      <c r="B22" s="19"/>
      <c r="C22" s="19"/>
      <c r="D22" s="19"/>
      <c r="E22" s="19"/>
      <c r="F22" s="19"/>
      <c r="G22" s="19"/>
      <c r="H22" s="19"/>
      <c r="I22" s="19"/>
      <c r="J22" s="19"/>
      <c r="K22" s="28"/>
    </row>
    <row r="23" spans="1:11" x14ac:dyDescent="0.25">
      <c r="A23" s="29"/>
      <c r="B23" s="19"/>
      <c r="C23" s="19"/>
      <c r="D23" s="19"/>
      <c r="E23" s="19"/>
      <c r="F23" s="19"/>
      <c r="G23" s="19"/>
      <c r="H23" s="19"/>
      <c r="I23" s="19"/>
      <c r="J23" s="19"/>
      <c r="K23" s="28"/>
    </row>
    <row r="24" spans="1:11" ht="19.5" customHeight="1" x14ac:dyDescent="0.25">
      <c r="A24" s="29"/>
      <c r="B24" s="19"/>
      <c r="C24" s="19"/>
      <c r="D24" s="19"/>
      <c r="E24" s="19"/>
      <c r="F24" s="19"/>
      <c r="G24" s="19"/>
      <c r="H24" s="19"/>
      <c r="I24" s="19"/>
      <c r="J24" s="19"/>
      <c r="K24" s="28"/>
    </row>
    <row r="25" spans="1:11" ht="24.75" customHeight="1" x14ac:dyDescent="0.25">
      <c r="A25" s="237" t="s">
        <v>21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9"/>
    </row>
    <row r="26" spans="1:11" x14ac:dyDescent="0.25">
      <c r="A26" s="237"/>
      <c r="B26" s="238"/>
      <c r="C26" s="238"/>
      <c r="D26" s="238"/>
      <c r="E26" s="238"/>
      <c r="F26" s="238"/>
      <c r="G26" s="238"/>
      <c r="H26" s="238"/>
      <c r="I26" s="238"/>
      <c r="J26" s="238"/>
      <c r="K26" s="239"/>
    </row>
    <row r="27" spans="1:11" x14ac:dyDescent="0.25">
      <c r="A27" s="237"/>
      <c r="B27" s="238"/>
      <c r="C27" s="238"/>
      <c r="D27" s="238"/>
      <c r="E27" s="238"/>
      <c r="F27" s="238"/>
      <c r="G27" s="238"/>
      <c r="H27" s="238"/>
      <c r="I27" s="238"/>
      <c r="J27" s="238"/>
      <c r="K27" s="239"/>
    </row>
    <row r="28" spans="1:11" x14ac:dyDescent="0.25">
      <c r="A28" s="29"/>
      <c r="B28" s="19"/>
      <c r="C28" s="19"/>
      <c r="D28" s="19"/>
      <c r="E28" s="19"/>
      <c r="F28" s="19"/>
      <c r="G28" s="19"/>
      <c r="H28" s="19"/>
      <c r="I28" s="19"/>
      <c r="J28" s="19"/>
      <c r="K28" s="28"/>
    </row>
    <row r="29" spans="1:11" x14ac:dyDescent="0.25">
      <c r="A29" s="29"/>
      <c r="B29" s="19"/>
      <c r="C29" s="19"/>
      <c r="D29" s="19"/>
      <c r="E29" s="19"/>
      <c r="F29" s="19"/>
      <c r="G29" s="19"/>
      <c r="H29" s="19"/>
      <c r="I29" s="19"/>
      <c r="J29" s="19"/>
      <c r="K29" s="28"/>
    </row>
    <row r="30" spans="1:11" x14ac:dyDescent="0.25">
      <c r="A30" s="29"/>
      <c r="B30" s="19"/>
      <c r="C30" s="19"/>
      <c r="D30" s="19"/>
      <c r="E30" s="19"/>
      <c r="F30" s="19"/>
      <c r="G30" s="19"/>
      <c r="H30" s="19"/>
      <c r="I30" s="19"/>
      <c r="J30" s="19"/>
      <c r="K30" s="28"/>
    </row>
    <row r="31" spans="1:11" x14ac:dyDescent="0.25">
      <c r="A31" s="29"/>
      <c r="B31" s="19"/>
      <c r="C31" s="19"/>
      <c r="D31" s="19"/>
      <c r="E31" s="19"/>
      <c r="F31" s="19"/>
      <c r="G31" s="19"/>
      <c r="H31" s="19"/>
      <c r="I31" s="19"/>
      <c r="J31" s="19"/>
      <c r="K31" s="28"/>
    </row>
    <row r="32" spans="1:11" x14ac:dyDescent="0.25">
      <c r="A32" s="29"/>
      <c r="B32" s="19"/>
      <c r="C32" s="19"/>
      <c r="D32" s="19"/>
      <c r="E32" s="19"/>
      <c r="F32" s="19"/>
      <c r="G32" s="19"/>
      <c r="H32" s="19"/>
      <c r="I32" s="19"/>
      <c r="J32" s="19"/>
      <c r="K32" s="28"/>
    </row>
    <row r="33" spans="1:11" x14ac:dyDescent="0.25">
      <c r="A33" s="29"/>
      <c r="B33" s="19"/>
      <c r="C33" s="19"/>
      <c r="D33" s="19"/>
      <c r="E33" s="19"/>
      <c r="F33" s="19"/>
      <c r="G33" s="19"/>
      <c r="H33" s="19"/>
      <c r="I33" s="19"/>
      <c r="J33" s="19"/>
      <c r="K33" s="28"/>
    </row>
    <row r="34" spans="1:11" x14ac:dyDescent="0.25">
      <c r="A34" s="29"/>
      <c r="B34" s="19"/>
      <c r="C34" s="19"/>
      <c r="D34" s="19"/>
      <c r="E34" s="19"/>
      <c r="F34" s="19"/>
      <c r="G34" s="19"/>
      <c r="H34" s="19"/>
      <c r="I34" s="19"/>
      <c r="J34" s="19"/>
      <c r="K34" s="28"/>
    </row>
    <row r="35" spans="1:11" ht="13.5" customHeight="1" x14ac:dyDescent="0.25">
      <c r="A35" s="29"/>
      <c r="B35" s="19"/>
      <c r="C35" s="19"/>
      <c r="D35" s="19"/>
      <c r="E35" s="19"/>
      <c r="F35" s="19"/>
      <c r="G35" s="19"/>
      <c r="H35" s="19"/>
      <c r="I35" s="19"/>
      <c r="J35" s="19"/>
      <c r="K35" s="28"/>
    </row>
    <row r="36" spans="1:11" hidden="1" x14ac:dyDescent="0.25">
      <c r="A36" s="29"/>
      <c r="B36" s="19"/>
      <c r="C36" s="19"/>
      <c r="D36" s="19"/>
      <c r="E36" s="19"/>
      <c r="F36" s="19"/>
      <c r="G36" s="19"/>
      <c r="H36" s="19"/>
      <c r="I36" s="19"/>
      <c r="J36" s="19"/>
      <c r="K36" s="28"/>
    </row>
    <row r="37" spans="1:11" hidden="1" x14ac:dyDescent="0.25">
      <c r="A37" s="29"/>
      <c r="B37" s="19"/>
      <c r="C37" s="19"/>
      <c r="D37" s="19"/>
      <c r="E37" s="19"/>
      <c r="F37" s="19"/>
      <c r="G37" s="19"/>
      <c r="H37" s="19"/>
      <c r="I37" s="19"/>
      <c r="J37" s="19"/>
      <c r="K37" s="28"/>
    </row>
    <row r="38" spans="1:11" ht="7.5" hidden="1" customHeight="1" x14ac:dyDescent="0.25">
      <c r="A38" s="29"/>
      <c r="B38" s="19"/>
      <c r="C38" s="19"/>
      <c r="D38" s="19"/>
      <c r="E38" s="19"/>
      <c r="F38" s="19"/>
      <c r="G38" s="19"/>
      <c r="H38" s="19"/>
      <c r="I38" s="19"/>
      <c r="J38" s="19"/>
      <c r="K38" s="28"/>
    </row>
    <row r="39" spans="1:11" hidden="1" x14ac:dyDescent="0.25">
      <c r="A39" s="29"/>
      <c r="B39" s="19"/>
      <c r="C39" s="19"/>
      <c r="D39" s="19"/>
      <c r="E39" s="19"/>
      <c r="F39" s="19"/>
      <c r="G39" s="19"/>
      <c r="H39" s="19"/>
      <c r="I39" s="19"/>
      <c r="J39" s="19"/>
      <c r="K39" s="28"/>
    </row>
    <row r="40" spans="1:11" hidden="1" x14ac:dyDescent="0.25">
      <c r="A40" s="29"/>
      <c r="B40" s="19"/>
      <c r="C40" s="19"/>
      <c r="D40" s="19"/>
      <c r="E40" s="19"/>
      <c r="F40" s="19"/>
      <c r="G40" s="19"/>
      <c r="H40" s="19"/>
      <c r="I40" s="19"/>
      <c r="J40" s="19"/>
      <c r="K40" s="28"/>
    </row>
    <row r="41" spans="1:11" hidden="1" x14ac:dyDescent="0.25">
      <c r="A41" s="29"/>
      <c r="B41" s="19"/>
      <c r="C41" s="19"/>
      <c r="D41" s="19"/>
      <c r="E41" s="19"/>
      <c r="F41" s="19"/>
      <c r="G41" s="19"/>
      <c r="H41" s="19"/>
      <c r="I41" s="19"/>
      <c r="J41" s="19"/>
      <c r="K41" s="28"/>
    </row>
    <row r="42" spans="1:11" hidden="1" x14ac:dyDescent="0.25">
      <c r="A42" s="29"/>
      <c r="B42" s="19"/>
      <c r="C42" s="19"/>
      <c r="D42" s="19"/>
      <c r="E42" s="19"/>
      <c r="F42" s="19"/>
      <c r="G42" s="19"/>
      <c r="H42" s="19"/>
      <c r="I42" s="19"/>
      <c r="J42" s="19"/>
      <c r="K42" s="28"/>
    </row>
    <row r="43" spans="1:11" x14ac:dyDescent="0.25">
      <c r="A43" s="29"/>
      <c r="B43" s="19"/>
      <c r="C43" s="19"/>
      <c r="D43" s="19"/>
      <c r="E43" s="19"/>
      <c r="F43" s="19"/>
      <c r="G43" s="19"/>
      <c r="H43" s="19"/>
      <c r="I43" s="19"/>
      <c r="J43" s="19"/>
      <c r="K43" s="28"/>
    </row>
    <row r="44" spans="1:11" x14ac:dyDescent="0.25">
      <c r="A44" s="29"/>
      <c r="B44" s="19"/>
      <c r="C44" s="22"/>
      <c r="D44" s="19"/>
      <c r="E44" s="19"/>
      <c r="F44" s="19"/>
      <c r="G44" s="19"/>
      <c r="H44" s="19"/>
      <c r="I44" s="19"/>
      <c r="J44" s="19"/>
      <c r="K44" s="28"/>
    </row>
    <row r="45" spans="1:11" x14ac:dyDescent="0.25">
      <c r="A45" s="29"/>
      <c r="B45" s="19"/>
      <c r="C45" s="19"/>
      <c r="D45" s="19"/>
      <c r="E45" s="19"/>
      <c r="F45" s="19"/>
      <c r="G45" s="19"/>
      <c r="H45" s="19"/>
      <c r="I45" s="19"/>
      <c r="J45" s="19"/>
      <c r="K45" s="28"/>
    </row>
    <row r="46" spans="1:11" x14ac:dyDescent="0.25">
      <c r="A46" s="29"/>
      <c r="B46" s="19"/>
      <c r="C46" s="19"/>
      <c r="D46" s="19"/>
      <c r="E46" s="19"/>
      <c r="F46" s="19"/>
      <c r="G46" s="19"/>
      <c r="H46" s="19"/>
      <c r="I46" s="19"/>
      <c r="J46" s="19"/>
      <c r="K46" s="28"/>
    </row>
    <row r="47" spans="1:11" x14ac:dyDescent="0.25">
      <c r="A47" s="29"/>
      <c r="B47" s="19"/>
      <c r="C47" s="19"/>
      <c r="D47" s="19"/>
      <c r="E47" s="19"/>
      <c r="F47" s="19"/>
      <c r="G47" s="19"/>
      <c r="H47" s="19"/>
      <c r="I47" s="19"/>
      <c r="J47" s="19"/>
      <c r="K47" s="28"/>
    </row>
    <row r="48" spans="1:11" x14ac:dyDescent="0.25">
      <c r="A48" s="29"/>
      <c r="B48" s="19"/>
      <c r="D48" s="35"/>
      <c r="E48" s="36" t="s">
        <v>22</v>
      </c>
      <c r="F48" s="19"/>
      <c r="G48" s="19"/>
      <c r="H48" s="19"/>
      <c r="I48" s="19"/>
      <c r="J48" s="19"/>
      <c r="K48" s="28"/>
    </row>
    <row r="49" spans="1:11" x14ac:dyDescent="0.25">
      <c r="A49" s="29"/>
      <c r="B49" s="19"/>
      <c r="C49" s="19"/>
      <c r="D49" s="19"/>
      <c r="E49" s="19"/>
      <c r="F49" s="19"/>
      <c r="G49" s="19"/>
      <c r="H49" s="19"/>
      <c r="I49" s="19"/>
      <c r="J49" s="19"/>
      <c r="K49" s="28"/>
    </row>
    <row r="50" spans="1:11" x14ac:dyDescent="0.25">
      <c r="A50" s="29"/>
      <c r="B50" s="19"/>
      <c r="C50" s="19"/>
      <c r="D50" s="19"/>
      <c r="E50" s="19"/>
      <c r="F50" s="19"/>
      <c r="G50" s="19"/>
      <c r="H50" s="19"/>
      <c r="I50" s="19"/>
      <c r="J50" s="19"/>
      <c r="K50" s="28"/>
    </row>
    <row r="51" spans="1:11" x14ac:dyDescent="0.25">
      <c r="A51" s="29"/>
      <c r="B51" s="19"/>
      <c r="C51" s="19"/>
      <c r="D51" s="19"/>
      <c r="E51" s="19"/>
      <c r="F51" s="19"/>
      <c r="G51" s="19"/>
      <c r="H51" s="19"/>
      <c r="I51" s="19"/>
      <c r="J51" s="19"/>
      <c r="K51" s="28"/>
    </row>
    <row r="52" spans="1:11" x14ac:dyDescent="0.25">
      <c r="A52" s="29"/>
      <c r="B52" s="19"/>
      <c r="C52" s="19"/>
      <c r="D52" s="19"/>
      <c r="E52" s="19"/>
      <c r="F52" s="19"/>
      <c r="G52" s="19"/>
      <c r="H52" s="19"/>
      <c r="I52" s="19"/>
      <c r="J52" s="19"/>
      <c r="K52" s="28"/>
    </row>
    <row r="53" spans="1:11" ht="15.75" thickBot="1" x14ac:dyDescent="0.3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3"/>
    </row>
  </sheetData>
  <mergeCells count="5">
    <mergeCell ref="C4:I4"/>
    <mergeCell ref="C5:I5"/>
    <mergeCell ref="C6:I6"/>
    <mergeCell ref="B15:I15"/>
    <mergeCell ref="A25:K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85" workbookViewId="0">
      <selection activeCell="O15" sqref="O15"/>
    </sheetView>
  </sheetViews>
  <sheetFormatPr defaultRowHeight="15" x14ac:dyDescent="0.25"/>
  <cols>
    <col min="1" max="1" width="30.140625" customWidth="1"/>
    <col min="2" max="2" width="11.28515625" customWidth="1"/>
    <col min="3" max="3" width="11.5703125" customWidth="1"/>
    <col min="4" max="4" width="10.28515625" customWidth="1"/>
    <col min="5" max="5" width="11.5703125" customWidth="1"/>
    <col min="7" max="7" width="10.7109375" customWidth="1"/>
    <col min="8" max="8" width="10" customWidth="1"/>
    <col min="9" max="9" width="10.5703125" customWidth="1"/>
    <col min="10" max="10" width="10.28515625" customWidth="1"/>
    <col min="12" max="12" width="4.7109375" customWidth="1"/>
    <col min="13" max="14" width="4.140625" customWidth="1"/>
  </cols>
  <sheetData>
    <row r="1" spans="1:10" s="40" customFormat="1" ht="15.75" thickBot="1" x14ac:dyDescent="0.3">
      <c r="C1" s="240" t="s">
        <v>127</v>
      </c>
      <c r="D1" s="240"/>
      <c r="E1" s="240"/>
      <c r="F1" s="240"/>
      <c r="G1" s="240"/>
      <c r="H1" s="240"/>
      <c r="I1" s="240"/>
      <c r="J1" s="240"/>
    </row>
    <row r="2" spans="1:10" ht="35.25" thickBot="1" x14ac:dyDescent="0.3">
      <c r="A2" s="141" t="s">
        <v>24</v>
      </c>
      <c r="B2" s="142" t="s">
        <v>238</v>
      </c>
      <c r="C2" s="142" t="s">
        <v>239</v>
      </c>
      <c r="D2" s="142" t="s">
        <v>240</v>
      </c>
      <c r="E2" s="142" t="s">
        <v>241</v>
      </c>
      <c r="F2" s="142" t="s">
        <v>242</v>
      </c>
      <c r="G2" s="142" t="s">
        <v>243</v>
      </c>
      <c r="H2" s="142" t="s">
        <v>244</v>
      </c>
    </row>
    <row r="3" spans="1:10" ht="15.75" thickBot="1" x14ac:dyDescent="0.3">
      <c r="A3" s="143" t="s">
        <v>245</v>
      </c>
      <c r="B3" s="144" t="s">
        <v>125</v>
      </c>
      <c r="C3" s="144" t="s">
        <v>126</v>
      </c>
      <c r="D3" s="144" t="s">
        <v>246</v>
      </c>
      <c r="E3" s="144" t="s">
        <v>247</v>
      </c>
      <c r="F3" s="144" t="s">
        <v>248</v>
      </c>
      <c r="G3" s="144" t="s">
        <v>249</v>
      </c>
      <c r="H3" s="144" t="s">
        <v>250</v>
      </c>
    </row>
    <row r="4" spans="1:10" ht="15" customHeight="1" thickBot="1" x14ac:dyDescent="0.3">
      <c r="A4" s="145" t="s">
        <v>251</v>
      </c>
      <c r="B4" s="146">
        <v>2791483.65</v>
      </c>
      <c r="C4" s="146">
        <v>2166945.7200000002</v>
      </c>
      <c r="D4" s="146">
        <v>624537.93000000005</v>
      </c>
      <c r="E4" s="146">
        <v>1167687.52</v>
      </c>
      <c r="F4" s="146">
        <v>118916.42</v>
      </c>
      <c r="G4" s="146">
        <v>1473232.87</v>
      </c>
      <c r="H4" s="147">
        <v>41.83</v>
      </c>
    </row>
    <row r="5" spans="1:10" ht="15" customHeight="1" thickBot="1" x14ac:dyDescent="0.3">
      <c r="A5" s="145" t="s">
        <v>252</v>
      </c>
      <c r="B5" s="146">
        <v>2791483.65</v>
      </c>
      <c r="C5" s="146">
        <v>2166945.7200000002</v>
      </c>
      <c r="D5" s="146">
        <v>624537.93000000005</v>
      </c>
      <c r="E5" s="146">
        <v>1167687.52</v>
      </c>
      <c r="F5" s="146">
        <v>118916.42</v>
      </c>
      <c r="G5" s="146">
        <v>1473232.87</v>
      </c>
      <c r="H5" s="147">
        <v>41.83</v>
      </c>
    </row>
    <row r="6" spans="1:10" ht="15" customHeight="1" thickBot="1" x14ac:dyDescent="0.3">
      <c r="A6" s="145" t="s">
        <v>253</v>
      </c>
      <c r="B6" s="146">
        <v>103011.99</v>
      </c>
      <c r="C6" s="146">
        <v>75876.31</v>
      </c>
      <c r="D6" s="146">
        <v>27135.68</v>
      </c>
      <c r="E6" s="146">
        <v>56723.55</v>
      </c>
      <c r="F6" s="146">
        <v>1082.8</v>
      </c>
      <c r="G6" s="146">
        <v>43205.64</v>
      </c>
      <c r="H6" s="147">
        <v>55.06</v>
      </c>
    </row>
    <row r="7" spans="1:10" ht="15" customHeight="1" thickBot="1" x14ac:dyDescent="0.3">
      <c r="A7" s="148" t="s">
        <v>254</v>
      </c>
      <c r="B7" s="149">
        <v>78011.990000000005</v>
      </c>
      <c r="C7" s="149">
        <v>50876.31</v>
      </c>
      <c r="D7" s="149">
        <v>27135.68</v>
      </c>
      <c r="E7" s="149">
        <v>44477.88</v>
      </c>
      <c r="F7" s="150">
        <v>0</v>
      </c>
      <c r="G7" s="149">
        <v>33534.11</v>
      </c>
      <c r="H7" s="147">
        <v>57.01</v>
      </c>
    </row>
    <row r="8" spans="1:10" ht="15" customHeight="1" thickBot="1" x14ac:dyDescent="0.3">
      <c r="A8" s="148" t="s">
        <v>255</v>
      </c>
      <c r="B8" s="149">
        <v>25000</v>
      </c>
      <c r="C8" s="149">
        <v>25000</v>
      </c>
      <c r="D8" s="150">
        <v>0</v>
      </c>
      <c r="E8" s="149">
        <v>12245.67</v>
      </c>
      <c r="F8" s="149">
        <v>1082.8</v>
      </c>
      <c r="G8" s="149">
        <v>9671.5300000000007</v>
      </c>
      <c r="H8" s="147">
        <v>48.98</v>
      </c>
    </row>
    <row r="9" spans="1:10" ht="15" customHeight="1" thickBot="1" x14ac:dyDescent="0.3">
      <c r="A9" s="145" t="s">
        <v>256</v>
      </c>
      <c r="B9" s="146">
        <v>218130</v>
      </c>
      <c r="C9" s="146">
        <v>180218.06</v>
      </c>
      <c r="D9" s="146">
        <v>37911.94</v>
      </c>
      <c r="E9" s="146">
        <v>98932.71</v>
      </c>
      <c r="F9" s="146">
        <v>14500.72</v>
      </c>
      <c r="G9" s="146">
        <v>96705.78</v>
      </c>
      <c r="H9" s="147">
        <v>45.35</v>
      </c>
    </row>
    <row r="10" spans="1:10" ht="15" customHeight="1" thickBot="1" x14ac:dyDescent="0.3">
      <c r="A10" s="148" t="s">
        <v>254</v>
      </c>
      <c r="B10" s="149">
        <v>93130</v>
      </c>
      <c r="C10" s="149">
        <v>55218.06</v>
      </c>
      <c r="D10" s="149">
        <v>37911.94</v>
      </c>
      <c r="E10" s="149">
        <v>47606.57</v>
      </c>
      <c r="F10" s="150">
        <v>0</v>
      </c>
      <c r="G10" s="149">
        <v>45523.43</v>
      </c>
      <c r="H10" s="147">
        <v>51.12</v>
      </c>
    </row>
    <row r="11" spans="1:10" ht="15" customHeight="1" thickBot="1" x14ac:dyDescent="0.3">
      <c r="A11" s="148" t="s">
        <v>255</v>
      </c>
      <c r="B11" s="149">
        <v>65000</v>
      </c>
      <c r="C11" s="149">
        <v>65000</v>
      </c>
      <c r="D11" s="150">
        <v>0</v>
      </c>
      <c r="E11" s="149">
        <v>27474.07</v>
      </c>
      <c r="F11" s="149">
        <v>6746.91</v>
      </c>
      <c r="G11" s="149">
        <v>22788.23</v>
      </c>
      <c r="H11" s="147">
        <v>42.27</v>
      </c>
    </row>
    <row r="12" spans="1:10" ht="15" customHeight="1" thickBot="1" x14ac:dyDescent="0.3">
      <c r="A12" s="148" t="s">
        <v>257</v>
      </c>
      <c r="B12" s="149">
        <v>60000</v>
      </c>
      <c r="C12" s="149">
        <v>60000</v>
      </c>
      <c r="D12" s="150">
        <v>0</v>
      </c>
      <c r="E12" s="149">
        <v>23852.07</v>
      </c>
      <c r="F12" s="149">
        <v>7753.81</v>
      </c>
      <c r="G12" s="149">
        <v>28394.12</v>
      </c>
      <c r="H12" s="147">
        <v>39.75</v>
      </c>
    </row>
    <row r="13" spans="1:10" ht="15" customHeight="1" thickBot="1" x14ac:dyDescent="0.3">
      <c r="A13" s="145" t="s">
        <v>258</v>
      </c>
      <c r="B13" s="146">
        <v>76719</v>
      </c>
      <c r="C13" s="146">
        <v>76719</v>
      </c>
      <c r="D13" s="147">
        <v>0</v>
      </c>
      <c r="E13" s="146">
        <v>62208.85</v>
      </c>
      <c r="F13" s="146">
        <v>4000</v>
      </c>
      <c r="G13" s="146">
        <v>10510.15</v>
      </c>
      <c r="H13" s="147">
        <v>81.09</v>
      </c>
    </row>
    <row r="14" spans="1:10" ht="18.75" customHeight="1" thickBot="1" x14ac:dyDescent="0.3">
      <c r="A14" s="148" t="s">
        <v>254</v>
      </c>
      <c r="B14" s="149">
        <v>61719</v>
      </c>
      <c r="C14" s="149">
        <v>61719</v>
      </c>
      <c r="D14" s="150">
        <v>0</v>
      </c>
      <c r="E14" s="149">
        <v>59872.27</v>
      </c>
      <c r="F14" s="150">
        <v>0</v>
      </c>
      <c r="G14" s="149">
        <v>1846.73</v>
      </c>
      <c r="H14" s="147">
        <v>97.01</v>
      </c>
    </row>
    <row r="15" spans="1:10" ht="15" customHeight="1" thickBot="1" x14ac:dyDescent="0.3">
      <c r="A15" s="148" t="s">
        <v>255</v>
      </c>
      <c r="B15" s="149">
        <v>15000</v>
      </c>
      <c r="C15" s="149">
        <v>15000</v>
      </c>
      <c r="D15" s="150">
        <v>0</v>
      </c>
      <c r="E15" s="149">
        <v>2336.58</v>
      </c>
      <c r="F15" s="149">
        <v>4000</v>
      </c>
      <c r="G15" s="149">
        <v>8663.42</v>
      </c>
      <c r="H15" s="147">
        <v>15.58</v>
      </c>
    </row>
    <row r="16" spans="1:10" ht="15" customHeight="1" thickBot="1" x14ac:dyDescent="0.3">
      <c r="A16" s="145" t="s">
        <v>259</v>
      </c>
      <c r="B16" s="146">
        <v>59600.99</v>
      </c>
      <c r="C16" s="146">
        <v>36454.94</v>
      </c>
      <c r="D16" s="146">
        <v>23146.05</v>
      </c>
      <c r="E16" s="146">
        <v>31823.57</v>
      </c>
      <c r="F16" s="146">
        <v>1638.24</v>
      </c>
      <c r="G16" s="146">
        <v>26139.18</v>
      </c>
      <c r="H16" s="147">
        <v>53.39</v>
      </c>
    </row>
    <row r="17" spans="1:8" ht="15" customHeight="1" thickBot="1" x14ac:dyDescent="0.3">
      <c r="A17" s="148" t="s">
        <v>254</v>
      </c>
      <c r="B17" s="149">
        <v>54600.99</v>
      </c>
      <c r="C17" s="149">
        <v>31454.94</v>
      </c>
      <c r="D17" s="149">
        <v>23146.05</v>
      </c>
      <c r="E17" s="149">
        <v>28469.77</v>
      </c>
      <c r="F17" s="150">
        <v>0</v>
      </c>
      <c r="G17" s="149">
        <v>26131.22</v>
      </c>
      <c r="H17" s="147">
        <v>52.14</v>
      </c>
    </row>
    <row r="18" spans="1:8" ht="15" customHeight="1" thickBot="1" x14ac:dyDescent="0.3">
      <c r="A18" s="148" t="s">
        <v>255</v>
      </c>
      <c r="B18" s="149">
        <v>5000</v>
      </c>
      <c r="C18" s="149">
        <v>5000</v>
      </c>
      <c r="D18" s="150">
        <v>0</v>
      </c>
      <c r="E18" s="149">
        <v>3353.8</v>
      </c>
      <c r="F18" s="149">
        <v>1638.24</v>
      </c>
      <c r="G18" s="150">
        <v>7.96</v>
      </c>
      <c r="H18" s="147">
        <v>67.08</v>
      </c>
    </row>
    <row r="19" spans="1:8" ht="15" customHeight="1" thickBot="1" x14ac:dyDescent="0.3">
      <c r="A19" s="145" t="s">
        <v>260</v>
      </c>
      <c r="B19" s="146">
        <v>176389</v>
      </c>
      <c r="C19" s="146">
        <v>149101.04999999999</v>
      </c>
      <c r="D19" s="146">
        <v>27287.95</v>
      </c>
      <c r="E19" s="146">
        <v>66694.289999999994</v>
      </c>
      <c r="F19" s="146">
        <v>31204.36</v>
      </c>
      <c r="G19" s="146">
        <v>62099.35</v>
      </c>
      <c r="H19" s="147">
        <v>37.81</v>
      </c>
    </row>
    <row r="20" spans="1:8" ht="19.5" customHeight="1" thickBot="1" x14ac:dyDescent="0.3">
      <c r="A20" s="148" t="s">
        <v>254</v>
      </c>
      <c r="B20" s="149">
        <v>66389</v>
      </c>
      <c r="C20" s="149">
        <v>39101.050000000003</v>
      </c>
      <c r="D20" s="149">
        <v>27287.95</v>
      </c>
      <c r="E20" s="149">
        <v>34266.29</v>
      </c>
      <c r="F20" s="150">
        <v>0</v>
      </c>
      <c r="G20" s="149">
        <v>32122.71</v>
      </c>
      <c r="H20" s="147">
        <v>51.61</v>
      </c>
    </row>
    <row r="21" spans="1:8" ht="15" customHeight="1" thickBot="1" x14ac:dyDescent="0.3">
      <c r="A21" s="148" t="s">
        <v>255</v>
      </c>
      <c r="B21" s="149">
        <v>60000</v>
      </c>
      <c r="C21" s="149">
        <v>60000</v>
      </c>
      <c r="D21" s="150">
        <v>0</v>
      </c>
      <c r="E21" s="149">
        <v>32428</v>
      </c>
      <c r="F21" s="149">
        <v>5153.6099999999997</v>
      </c>
      <c r="G21" s="149">
        <v>19846.39</v>
      </c>
      <c r="H21" s="147">
        <v>54.05</v>
      </c>
    </row>
    <row r="22" spans="1:8" ht="15" customHeight="1" thickBot="1" x14ac:dyDescent="0.3">
      <c r="A22" s="148" t="s">
        <v>261</v>
      </c>
      <c r="B22" s="149">
        <v>50000</v>
      </c>
      <c r="C22" s="149">
        <v>50000</v>
      </c>
      <c r="D22" s="150">
        <v>0</v>
      </c>
      <c r="E22" s="150"/>
      <c r="F22" s="149">
        <v>26050.75</v>
      </c>
      <c r="G22" s="149">
        <v>10130.25</v>
      </c>
      <c r="H22" s="147">
        <v>0</v>
      </c>
    </row>
    <row r="23" spans="1:8" ht="15" customHeight="1" thickBot="1" x14ac:dyDescent="0.3">
      <c r="A23" s="145" t="s">
        <v>262</v>
      </c>
      <c r="B23" s="146">
        <v>6826.99</v>
      </c>
      <c r="C23" s="146">
        <v>4472.1099999999997</v>
      </c>
      <c r="D23" s="146">
        <v>2354.88</v>
      </c>
      <c r="E23" s="146">
        <v>3385.75</v>
      </c>
      <c r="F23" s="147">
        <v>500</v>
      </c>
      <c r="G23" s="146">
        <v>2941.24</v>
      </c>
      <c r="H23" s="147">
        <v>49.59</v>
      </c>
    </row>
    <row r="24" spans="1:8" ht="18.75" customHeight="1" thickBot="1" x14ac:dyDescent="0.3">
      <c r="A24" s="148" t="s">
        <v>254</v>
      </c>
      <c r="B24" s="149">
        <v>6326.99</v>
      </c>
      <c r="C24" s="149">
        <v>3972.11</v>
      </c>
      <c r="D24" s="149">
        <v>2354.88</v>
      </c>
      <c r="E24" s="149">
        <v>3385.75</v>
      </c>
      <c r="F24" s="150">
        <v>0</v>
      </c>
      <c r="G24" s="149">
        <v>2941.24</v>
      </c>
      <c r="H24" s="147">
        <v>53.51</v>
      </c>
    </row>
    <row r="25" spans="1:8" ht="15" customHeight="1" thickBot="1" x14ac:dyDescent="0.3">
      <c r="A25" s="148" t="s">
        <v>255</v>
      </c>
      <c r="B25" s="150">
        <v>500</v>
      </c>
      <c r="C25" s="150">
        <v>500</v>
      </c>
      <c r="D25" s="150">
        <v>0</v>
      </c>
      <c r="E25" s="150">
        <v>0</v>
      </c>
      <c r="F25" s="150">
        <v>500</v>
      </c>
      <c r="G25" s="150">
        <v>0</v>
      </c>
      <c r="H25" s="147">
        <v>0</v>
      </c>
    </row>
    <row r="26" spans="1:8" ht="15" customHeight="1" thickBot="1" x14ac:dyDescent="0.3">
      <c r="A26" s="145" t="s">
        <v>263</v>
      </c>
      <c r="B26" s="146">
        <v>32438</v>
      </c>
      <c r="C26" s="146">
        <v>21544.67</v>
      </c>
      <c r="D26" s="146">
        <v>10893.33</v>
      </c>
      <c r="E26" s="146">
        <v>16347.35</v>
      </c>
      <c r="F26" s="147">
        <v>525.05999999999995</v>
      </c>
      <c r="G26" s="146">
        <v>15550.59</v>
      </c>
      <c r="H26" s="147">
        <v>50.4</v>
      </c>
    </row>
    <row r="27" spans="1:8" ht="18" customHeight="1" thickBot="1" x14ac:dyDescent="0.3">
      <c r="A27" s="148" t="s">
        <v>254</v>
      </c>
      <c r="B27" s="149">
        <v>28938</v>
      </c>
      <c r="C27" s="149">
        <v>18044.669999999998</v>
      </c>
      <c r="D27" s="149">
        <v>10893.33</v>
      </c>
      <c r="E27" s="149">
        <v>15817.41</v>
      </c>
      <c r="F27" s="150">
        <v>0</v>
      </c>
      <c r="G27" s="149">
        <v>13120.59</v>
      </c>
      <c r="H27" s="147">
        <v>54.66</v>
      </c>
    </row>
    <row r="28" spans="1:8" ht="15" customHeight="1" thickBot="1" x14ac:dyDescent="0.3">
      <c r="A28" s="148" t="s">
        <v>255</v>
      </c>
      <c r="B28" s="149">
        <v>3500</v>
      </c>
      <c r="C28" s="149">
        <v>3500</v>
      </c>
      <c r="D28" s="150">
        <v>0</v>
      </c>
      <c r="E28" s="150">
        <v>529.94000000000005</v>
      </c>
      <c r="F28" s="150">
        <v>525.05999999999995</v>
      </c>
      <c r="G28" s="149">
        <v>2430</v>
      </c>
      <c r="H28" s="147">
        <v>15.14</v>
      </c>
    </row>
    <row r="29" spans="1:8" ht="15" customHeight="1" thickBot="1" x14ac:dyDescent="0.3">
      <c r="A29" s="145" t="s">
        <v>264</v>
      </c>
      <c r="B29" s="146">
        <v>24544</v>
      </c>
      <c r="C29" s="146">
        <v>17209.009999999998</v>
      </c>
      <c r="D29" s="146">
        <v>7334.99</v>
      </c>
      <c r="E29" s="146">
        <v>15449.93</v>
      </c>
      <c r="F29" s="147">
        <v>0</v>
      </c>
      <c r="G29" s="146">
        <v>9094.07</v>
      </c>
      <c r="H29" s="147">
        <v>62.95</v>
      </c>
    </row>
    <row r="30" spans="1:8" ht="21" customHeight="1" thickBot="1" x14ac:dyDescent="0.3">
      <c r="A30" s="148" t="s">
        <v>254</v>
      </c>
      <c r="B30" s="149">
        <v>21544</v>
      </c>
      <c r="C30" s="149">
        <v>14209.01</v>
      </c>
      <c r="D30" s="149">
        <v>7334.99</v>
      </c>
      <c r="E30" s="149">
        <v>12449.93</v>
      </c>
      <c r="F30" s="150">
        <v>0</v>
      </c>
      <c r="G30" s="149">
        <v>9094.07</v>
      </c>
      <c r="H30" s="147">
        <v>57.79</v>
      </c>
    </row>
    <row r="31" spans="1:8" ht="15" customHeight="1" thickBot="1" x14ac:dyDescent="0.3">
      <c r="A31" s="148" t="s">
        <v>255</v>
      </c>
      <c r="B31" s="149">
        <v>3000</v>
      </c>
      <c r="C31" s="149">
        <v>3000</v>
      </c>
      <c r="D31" s="150">
        <v>0</v>
      </c>
      <c r="E31" s="149">
        <v>3000</v>
      </c>
      <c r="F31" s="150">
        <v>0</v>
      </c>
      <c r="G31" s="150">
        <v>0</v>
      </c>
      <c r="H31" s="147">
        <v>100</v>
      </c>
    </row>
    <row r="32" spans="1:8" ht="15" customHeight="1" thickBot="1" x14ac:dyDescent="0.3">
      <c r="A32" s="145" t="s">
        <v>265</v>
      </c>
      <c r="B32" s="146">
        <v>439706.99</v>
      </c>
      <c r="C32" s="146">
        <v>420938.1</v>
      </c>
      <c r="D32" s="146">
        <v>18768.89</v>
      </c>
      <c r="E32" s="146">
        <v>44396.12</v>
      </c>
      <c r="F32" s="146">
        <v>23047</v>
      </c>
      <c r="G32" s="146">
        <v>371435.87</v>
      </c>
      <c r="H32" s="147">
        <v>10.1</v>
      </c>
    </row>
    <row r="33" spans="1:8" ht="20.25" customHeight="1" thickBot="1" x14ac:dyDescent="0.3">
      <c r="A33" s="148" t="s">
        <v>254</v>
      </c>
      <c r="B33" s="149">
        <v>56276.99</v>
      </c>
      <c r="C33" s="149">
        <v>37508.1</v>
      </c>
      <c r="D33" s="149">
        <v>18768.89</v>
      </c>
      <c r="E33" s="149">
        <v>32783.120000000003</v>
      </c>
      <c r="F33" s="150">
        <v>0</v>
      </c>
      <c r="G33" s="149">
        <v>23493.87</v>
      </c>
      <c r="H33" s="147">
        <v>58.25</v>
      </c>
    </row>
    <row r="34" spans="1:8" ht="15" customHeight="1" thickBot="1" x14ac:dyDescent="0.3">
      <c r="A34" s="148" t="s">
        <v>255</v>
      </c>
      <c r="B34" s="149">
        <v>14959</v>
      </c>
      <c r="C34" s="149">
        <v>14959</v>
      </c>
      <c r="D34" s="150">
        <v>0</v>
      </c>
      <c r="E34" s="149">
        <v>2173.2800000000002</v>
      </c>
      <c r="F34" s="149">
        <v>7132</v>
      </c>
      <c r="G34" s="149">
        <v>4825.72</v>
      </c>
      <c r="H34" s="147">
        <v>14.53</v>
      </c>
    </row>
    <row r="35" spans="1:8" ht="15" customHeight="1" thickBot="1" x14ac:dyDescent="0.3">
      <c r="A35" s="148" t="s">
        <v>261</v>
      </c>
      <c r="B35" s="149">
        <v>368471</v>
      </c>
      <c r="C35" s="149">
        <v>368471</v>
      </c>
      <c r="D35" s="150">
        <v>0</v>
      </c>
      <c r="E35" s="149">
        <v>9439.7199999999993</v>
      </c>
      <c r="F35" s="149">
        <v>15915</v>
      </c>
      <c r="G35" s="149">
        <v>343116.28</v>
      </c>
      <c r="H35" s="147">
        <v>2.56</v>
      </c>
    </row>
    <row r="36" spans="1:8" ht="15" customHeight="1" thickBot="1" x14ac:dyDescent="0.3">
      <c r="A36" s="145" t="s">
        <v>266</v>
      </c>
      <c r="B36" s="146">
        <v>16584</v>
      </c>
      <c r="C36" s="146">
        <v>11600.04</v>
      </c>
      <c r="D36" s="146">
        <v>4983.96</v>
      </c>
      <c r="E36" s="146">
        <v>9775.02</v>
      </c>
      <c r="F36" s="147">
        <v>0</v>
      </c>
      <c r="G36" s="146">
        <v>6808.98</v>
      </c>
      <c r="H36" s="147">
        <v>58.94</v>
      </c>
    </row>
    <row r="37" spans="1:8" ht="15" customHeight="1" thickBot="1" x14ac:dyDescent="0.3">
      <c r="A37" s="148" t="s">
        <v>254</v>
      </c>
      <c r="B37" s="149">
        <v>16084</v>
      </c>
      <c r="C37" s="149">
        <v>11100.04</v>
      </c>
      <c r="D37" s="149">
        <v>4983.96</v>
      </c>
      <c r="E37" s="149">
        <v>9775.02</v>
      </c>
      <c r="F37" s="150">
        <v>0</v>
      </c>
      <c r="G37" s="149">
        <v>6308.98</v>
      </c>
      <c r="H37" s="147">
        <v>60.77</v>
      </c>
    </row>
    <row r="38" spans="1:8" ht="15" customHeight="1" thickBot="1" x14ac:dyDescent="0.3">
      <c r="A38" s="148" t="s">
        <v>255</v>
      </c>
      <c r="B38" s="150">
        <v>500</v>
      </c>
      <c r="C38" s="150">
        <v>500</v>
      </c>
      <c r="D38" s="150">
        <v>0</v>
      </c>
      <c r="E38" s="150">
        <v>0</v>
      </c>
      <c r="F38" s="150">
        <v>0</v>
      </c>
      <c r="G38" s="150">
        <v>500</v>
      </c>
      <c r="H38" s="147">
        <v>0</v>
      </c>
    </row>
    <row r="39" spans="1:8" ht="15" customHeight="1" thickBot="1" x14ac:dyDescent="0.3">
      <c r="A39" s="145" t="s">
        <v>267</v>
      </c>
      <c r="B39" s="146">
        <v>366451.05</v>
      </c>
      <c r="C39" s="146">
        <v>257311.14</v>
      </c>
      <c r="D39" s="146">
        <v>109139.91</v>
      </c>
      <c r="E39" s="146">
        <v>151200.68</v>
      </c>
      <c r="F39" s="146">
        <v>21447.15</v>
      </c>
      <c r="G39" s="146">
        <v>192606.22</v>
      </c>
      <c r="H39" s="147">
        <v>41.26</v>
      </c>
    </row>
    <row r="40" spans="1:8" ht="21.75" customHeight="1" thickBot="1" x14ac:dyDescent="0.3">
      <c r="A40" s="148" t="s">
        <v>254</v>
      </c>
      <c r="B40" s="149">
        <v>251951.05</v>
      </c>
      <c r="C40" s="149">
        <v>142811.14000000001</v>
      </c>
      <c r="D40" s="149">
        <v>109139.91</v>
      </c>
      <c r="E40" s="149">
        <v>123987.68</v>
      </c>
      <c r="F40" s="150">
        <v>0</v>
      </c>
      <c r="G40" s="149">
        <v>127963.37</v>
      </c>
      <c r="H40" s="147">
        <v>49.21</v>
      </c>
    </row>
    <row r="41" spans="1:8" ht="15" customHeight="1" thickBot="1" x14ac:dyDescent="0.3">
      <c r="A41" s="148" t="s">
        <v>255</v>
      </c>
      <c r="B41" s="149">
        <v>70000</v>
      </c>
      <c r="C41" s="149">
        <v>70000</v>
      </c>
      <c r="D41" s="150">
        <v>0</v>
      </c>
      <c r="E41" s="149">
        <v>21447.85</v>
      </c>
      <c r="F41" s="149">
        <v>21237.85</v>
      </c>
      <c r="G41" s="149">
        <v>26117.3</v>
      </c>
      <c r="H41" s="147">
        <v>30.64</v>
      </c>
    </row>
    <row r="42" spans="1:8" ht="15" customHeight="1" thickBot="1" x14ac:dyDescent="0.3">
      <c r="A42" s="148" t="s">
        <v>257</v>
      </c>
      <c r="B42" s="149">
        <v>14500</v>
      </c>
      <c r="C42" s="149">
        <v>14500</v>
      </c>
      <c r="D42" s="150">
        <v>0</v>
      </c>
      <c r="E42" s="149">
        <v>5765.15</v>
      </c>
      <c r="F42" s="150">
        <v>209.3</v>
      </c>
      <c r="G42" s="149">
        <v>8525.5499999999993</v>
      </c>
      <c r="H42" s="147">
        <v>39.76</v>
      </c>
    </row>
    <row r="43" spans="1:8" ht="15" customHeight="1" thickBot="1" x14ac:dyDescent="0.3">
      <c r="A43" s="148" t="s">
        <v>261</v>
      </c>
      <c r="B43" s="149">
        <v>30000</v>
      </c>
      <c r="C43" s="149">
        <v>30000</v>
      </c>
      <c r="D43" s="150">
        <v>0</v>
      </c>
      <c r="E43" s="150">
        <v>0</v>
      </c>
      <c r="F43" s="150">
        <v>0</v>
      </c>
      <c r="G43" s="149">
        <v>30000</v>
      </c>
      <c r="H43" s="147">
        <v>0</v>
      </c>
    </row>
    <row r="44" spans="1:8" ht="15" customHeight="1" thickBot="1" x14ac:dyDescent="0.3">
      <c r="A44" s="145" t="s">
        <v>268</v>
      </c>
      <c r="B44" s="146">
        <v>23527.99</v>
      </c>
      <c r="C44" s="146">
        <v>15673.1</v>
      </c>
      <c r="D44" s="146">
        <v>7854.89</v>
      </c>
      <c r="E44" s="146">
        <v>11972.88</v>
      </c>
      <c r="F44" s="147">
        <v>375.52</v>
      </c>
      <c r="G44" s="146">
        <v>11179.59</v>
      </c>
      <c r="H44" s="147">
        <v>50.89</v>
      </c>
    </row>
    <row r="45" spans="1:8" ht="15" customHeight="1" thickBot="1" x14ac:dyDescent="0.3">
      <c r="A45" s="148" t="s">
        <v>254</v>
      </c>
      <c r="B45" s="149">
        <v>19727.990000000002</v>
      </c>
      <c r="C45" s="149">
        <v>11873.1</v>
      </c>
      <c r="D45" s="149">
        <v>7854.89</v>
      </c>
      <c r="E45" s="149">
        <v>10937.35</v>
      </c>
      <c r="F45" s="150">
        <v>0</v>
      </c>
      <c r="G45" s="149">
        <v>8790.64</v>
      </c>
      <c r="H45" s="147">
        <v>55.44</v>
      </c>
    </row>
    <row r="46" spans="1:8" ht="15" customHeight="1" thickBot="1" x14ac:dyDescent="0.3">
      <c r="A46" s="148" t="s">
        <v>255</v>
      </c>
      <c r="B46" s="149">
        <v>2800</v>
      </c>
      <c r="C46" s="149">
        <v>2800</v>
      </c>
      <c r="D46" s="150">
        <v>0</v>
      </c>
      <c r="E46" s="150">
        <v>756.16</v>
      </c>
      <c r="F46" s="150">
        <v>266.04000000000002</v>
      </c>
      <c r="G46" s="149">
        <v>1777.8</v>
      </c>
      <c r="H46" s="147">
        <v>27.01</v>
      </c>
    </row>
    <row r="47" spans="1:8" ht="15" customHeight="1" thickBot="1" x14ac:dyDescent="0.3">
      <c r="A47" s="148" t="s">
        <v>257</v>
      </c>
      <c r="B47" s="149">
        <v>1000</v>
      </c>
      <c r="C47" s="149">
        <v>1000</v>
      </c>
      <c r="D47" s="150">
        <v>0</v>
      </c>
      <c r="E47" s="150">
        <v>279.37</v>
      </c>
      <c r="F47" s="150">
        <v>109.48</v>
      </c>
      <c r="G47" s="150">
        <v>611.15</v>
      </c>
      <c r="H47" s="147">
        <v>27.94</v>
      </c>
    </row>
    <row r="48" spans="1:8" ht="15" customHeight="1" thickBot="1" x14ac:dyDescent="0.3">
      <c r="A48" s="145" t="s">
        <v>269</v>
      </c>
      <c r="B48" s="146">
        <v>99900.67</v>
      </c>
      <c r="C48" s="146">
        <v>89422.58</v>
      </c>
      <c r="D48" s="146">
        <v>10478.09</v>
      </c>
      <c r="E48" s="146">
        <v>45877.02</v>
      </c>
      <c r="F48" s="146">
        <v>16995</v>
      </c>
      <c r="G48" s="146">
        <v>37028.65</v>
      </c>
      <c r="H48" s="147">
        <v>45.92</v>
      </c>
    </row>
    <row r="49" spans="1:8" ht="15" customHeight="1" thickBot="1" x14ac:dyDescent="0.3">
      <c r="A49" s="148" t="s">
        <v>254</v>
      </c>
      <c r="B49" s="149">
        <v>32900.67</v>
      </c>
      <c r="C49" s="149">
        <v>22422.58</v>
      </c>
      <c r="D49" s="149">
        <v>10478.09</v>
      </c>
      <c r="E49" s="149">
        <v>19669.63</v>
      </c>
      <c r="F49" s="150">
        <v>0</v>
      </c>
      <c r="G49" s="149">
        <v>13231.04</v>
      </c>
      <c r="H49" s="147">
        <v>59.78</v>
      </c>
    </row>
    <row r="50" spans="1:8" ht="15" customHeight="1" thickBot="1" x14ac:dyDescent="0.3">
      <c r="A50" s="148" t="s">
        <v>255</v>
      </c>
      <c r="B50" s="149">
        <v>52000</v>
      </c>
      <c r="C50" s="149">
        <v>52000</v>
      </c>
      <c r="D50" s="150">
        <v>0</v>
      </c>
      <c r="E50" s="149">
        <v>26207.39</v>
      </c>
      <c r="F50" s="149">
        <v>1995</v>
      </c>
      <c r="G50" s="149">
        <v>23797.61</v>
      </c>
      <c r="H50" s="147">
        <v>50.4</v>
      </c>
    </row>
    <row r="51" spans="1:8" ht="15" customHeight="1" thickBot="1" x14ac:dyDescent="0.3">
      <c r="A51" s="148" t="s">
        <v>261</v>
      </c>
      <c r="B51" s="149">
        <v>15000</v>
      </c>
      <c r="C51" s="149">
        <v>15000</v>
      </c>
      <c r="D51" s="150">
        <v>0</v>
      </c>
      <c r="E51" s="150">
        <v>0</v>
      </c>
      <c r="F51" s="149">
        <v>15000</v>
      </c>
      <c r="G51" s="150">
        <v>0</v>
      </c>
      <c r="H51" s="147">
        <v>0</v>
      </c>
    </row>
    <row r="52" spans="1:8" ht="15" customHeight="1" thickBot="1" x14ac:dyDescent="0.3">
      <c r="A52" s="145" t="s">
        <v>270</v>
      </c>
      <c r="B52" s="146">
        <v>76582.990000000005</v>
      </c>
      <c r="C52" s="146">
        <v>53873.73</v>
      </c>
      <c r="D52" s="146">
        <v>22709.26</v>
      </c>
      <c r="E52" s="146">
        <v>42507.48</v>
      </c>
      <c r="F52" s="147">
        <v>619.80999999999995</v>
      </c>
      <c r="G52" s="146">
        <v>33306.199999999997</v>
      </c>
      <c r="H52" s="147">
        <v>55.51</v>
      </c>
    </row>
    <row r="53" spans="1:8" ht="19.5" customHeight="1" thickBot="1" x14ac:dyDescent="0.3">
      <c r="A53" s="148" t="s">
        <v>254</v>
      </c>
      <c r="B53" s="149">
        <v>63332.99</v>
      </c>
      <c r="C53" s="149">
        <v>40623.730000000003</v>
      </c>
      <c r="D53" s="149">
        <v>22709.26</v>
      </c>
      <c r="E53" s="149">
        <v>37583.32</v>
      </c>
      <c r="F53" s="150">
        <v>0</v>
      </c>
      <c r="G53" s="149">
        <v>25749.67</v>
      </c>
      <c r="H53" s="147">
        <v>59.34</v>
      </c>
    </row>
    <row r="54" spans="1:8" ht="15" customHeight="1" thickBot="1" x14ac:dyDescent="0.3">
      <c r="A54" s="148" t="s">
        <v>255</v>
      </c>
      <c r="B54" s="149">
        <v>10250</v>
      </c>
      <c r="C54" s="149">
        <v>10250</v>
      </c>
      <c r="D54" s="150">
        <v>0</v>
      </c>
      <c r="E54" s="149">
        <v>4128.72</v>
      </c>
      <c r="F54" s="150">
        <v>619.80999999999995</v>
      </c>
      <c r="G54" s="149">
        <v>5501.47</v>
      </c>
      <c r="H54" s="147">
        <v>40.28</v>
      </c>
    </row>
    <row r="55" spans="1:8" ht="15" customHeight="1" thickBot="1" x14ac:dyDescent="0.3">
      <c r="A55" s="148" t="s">
        <v>257</v>
      </c>
      <c r="B55" s="149">
        <v>3000</v>
      </c>
      <c r="C55" s="149">
        <v>3000</v>
      </c>
      <c r="D55" s="150">
        <v>0</v>
      </c>
      <c r="E55" s="150">
        <v>795.44</v>
      </c>
      <c r="F55" s="150">
        <v>0</v>
      </c>
      <c r="G55" s="149">
        <v>2055.06</v>
      </c>
      <c r="H55" s="147">
        <v>26.51</v>
      </c>
    </row>
    <row r="56" spans="1:8" ht="15" customHeight="1" thickBot="1" x14ac:dyDescent="0.3">
      <c r="A56" s="145" t="s">
        <v>271</v>
      </c>
      <c r="B56" s="146">
        <v>901612</v>
      </c>
      <c r="C56" s="146">
        <v>662719.31000000006</v>
      </c>
      <c r="D56" s="146">
        <v>238892.69</v>
      </c>
      <c r="E56" s="146">
        <v>436068.4</v>
      </c>
      <c r="F56" s="146">
        <v>2545.96</v>
      </c>
      <c r="G56" s="146">
        <v>459922.09</v>
      </c>
      <c r="H56" s="147">
        <v>48.37</v>
      </c>
    </row>
    <row r="57" spans="1:8" ht="15" customHeight="1" thickBot="1" x14ac:dyDescent="0.3">
      <c r="A57" s="148" t="s">
        <v>254</v>
      </c>
      <c r="B57" s="149">
        <v>695699</v>
      </c>
      <c r="C57" s="149">
        <v>456806.31</v>
      </c>
      <c r="D57" s="149">
        <v>238892.69</v>
      </c>
      <c r="E57" s="149">
        <v>407436.52</v>
      </c>
      <c r="F57" s="150">
        <v>0</v>
      </c>
      <c r="G57" s="149">
        <v>288262.48</v>
      </c>
      <c r="H57" s="147">
        <v>58.57</v>
      </c>
    </row>
    <row r="58" spans="1:8" ht="15" customHeight="1" thickBot="1" x14ac:dyDescent="0.3">
      <c r="A58" s="148" t="s">
        <v>255</v>
      </c>
      <c r="B58" s="149">
        <v>78413</v>
      </c>
      <c r="C58" s="149">
        <v>78413</v>
      </c>
      <c r="D58" s="150">
        <v>0</v>
      </c>
      <c r="E58" s="149">
        <v>24709.58</v>
      </c>
      <c r="F58" s="149">
        <v>2545.96</v>
      </c>
      <c r="G58" s="149">
        <v>48081.91</v>
      </c>
      <c r="H58" s="147">
        <v>31.51</v>
      </c>
    </row>
    <row r="59" spans="1:8" ht="15" customHeight="1" thickBot="1" x14ac:dyDescent="0.3">
      <c r="A59" s="148" t="s">
        <v>257</v>
      </c>
      <c r="B59" s="149">
        <v>14500</v>
      </c>
      <c r="C59" s="149">
        <v>14500</v>
      </c>
      <c r="D59" s="150">
        <v>0</v>
      </c>
      <c r="E59" s="149">
        <v>3922.3</v>
      </c>
      <c r="F59" s="150">
        <v>0</v>
      </c>
      <c r="G59" s="149">
        <v>10577.7</v>
      </c>
      <c r="H59" s="147">
        <v>27.05</v>
      </c>
    </row>
    <row r="60" spans="1:8" ht="15" customHeight="1" thickBot="1" x14ac:dyDescent="0.3">
      <c r="A60" s="148" t="s">
        <v>261</v>
      </c>
      <c r="B60" s="149">
        <v>113000</v>
      </c>
      <c r="C60" s="149">
        <v>113000</v>
      </c>
      <c r="D60" s="150">
        <v>0</v>
      </c>
      <c r="E60" s="150">
        <v>0</v>
      </c>
      <c r="F60" s="150">
        <v>0</v>
      </c>
      <c r="G60" s="149">
        <v>113000</v>
      </c>
      <c r="H60" s="147">
        <v>0</v>
      </c>
    </row>
    <row r="61" spans="1:8" ht="15" customHeight="1" thickBot="1" x14ac:dyDescent="0.3">
      <c r="A61" s="145" t="s">
        <v>272</v>
      </c>
      <c r="B61" s="146">
        <v>169457.99</v>
      </c>
      <c r="C61" s="146">
        <v>93812.57</v>
      </c>
      <c r="D61" s="146">
        <v>75645.42</v>
      </c>
      <c r="E61" s="146">
        <v>74323.92</v>
      </c>
      <c r="F61" s="147">
        <v>434.8</v>
      </c>
      <c r="G61" s="146">
        <v>94699.27</v>
      </c>
      <c r="H61" s="147">
        <v>43.86</v>
      </c>
    </row>
    <row r="62" spans="1:8" ht="15" customHeight="1" thickBot="1" x14ac:dyDescent="0.3">
      <c r="A62" s="148" t="s">
        <v>254</v>
      </c>
      <c r="B62" s="149">
        <v>158079.99</v>
      </c>
      <c r="C62" s="149">
        <v>82434.570000000007</v>
      </c>
      <c r="D62" s="149">
        <v>75645.42</v>
      </c>
      <c r="E62" s="149">
        <v>72478.44</v>
      </c>
      <c r="F62" s="150">
        <v>0</v>
      </c>
      <c r="G62" s="149">
        <v>85601.55</v>
      </c>
      <c r="H62" s="147">
        <v>45.85</v>
      </c>
    </row>
    <row r="63" spans="1:8" ht="15" customHeight="1" thickBot="1" x14ac:dyDescent="0.3">
      <c r="A63" s="148" t="s">
        <v>255</v>
      </c>
      <c r="B63" s="149">
        <v>7878</v>
      </c>
      <c r="C63" s="149">
        <v>7878</v>
      </c>
      <c r="D63" s="150">
        <v>0</v>
      </c>
      <c r="E63" s="150">
        <v>901.27</v>
      </c>
      <c r="F63" s="150">
        <v>182</v>
      </c>
      <c r="G63" s="149">
        <v>6794.73</v>
      </c>
      <c r="H63" s="147">
        <v>11.44</v>
      </c>
    </row>
    <row r="64" spans="1:8" ht="15" customHeight="1" thickBot="1" x14ac:dyDescent="0.3">
      <c r="A64" s="148" t="s">
        <v>257</v>
      </c>
      <c r="B64" s="149">
        <v>3500</v>
      </c>
      <c r="C64" s="149">
        <v>3500</v>
      </c>
      <c r="D64" s="150">
        <v>0</v>
      </c>
      <c r="E64" s="150">
        <v>944.21</v>
      </c>
      <c r="F64" s="150">
        <v>252.8</v>
      </c>
      <c r="G64" s="149">
        <v>2302.9899999999998</v>
      </c>
      <c r="H64" s="147">
        <v>26.98</v>
      </c>
    </row>
    <row r="65" spans="1:8" ht="15" customHeight="1" thickBot="1" x14ac:dyDescent="0.3">
      <c r="A65" s="145" t="s">
        <v>273</v>
      </c>
      <c r="B65" s="146">
        <v>560121</v>
      </c>
      <c r="C65" s="146">
        <v>155634.92000000001</v>
      </c>
      <c r="D65" s="146">
        <v>404486.08</v>
      </c>
      <c r="E65" s="146">
        <v>73435.66</v>
      </c>
      <c r="F65" s="146">
        <v>10909.49</v>
      </c>
      <c r="G65" s="146">
        <v>472945.85</v>
      </c>
      <c r="H65" s="147">
        <v>13.11</v>
      </c>
    </row>
    <row r="66" spans="1:8" ht="15" customHeight="1" thickBot="1" x14ac:dyDescent="0.3">
      <c r="A66" s="145" t="s">
        <v>252</v>
      </c>
      <c r="B66" s="146">
        <v>560121</v>
      </c>
      <c r="C66" s="146">
        <v>155634.92000000001</v>
      </c>
      <c r="D66" s="146">
        <v>404486.08</v>
      </c>
      <c r="E66" s="146">
        <v>73435.66</v>
      </c>
      <c r="F66" s="146">
        <v>10909.49</v>
      </c>
      <c r="G66" s="146">
        <v>472945.85</v>
      </c>
      <c r="H66" s="147">
        <v>13.11</v>
      </c>
    </row>
    <row r="67" spans="1:8" ht="15" customHeight="1" thickBot="1" x14ac:dyDescent="0.3">
      <c r="A67" s="145" t="s">
        <v>253</v>
      </c>
      <c r="B67" s="146">
        <v>47500</v>
      </c>
      <c r="C67" s="146">
        <v>39500.129999999997</v>
      </c>
      <c r="D67" s="146">
        <v>7999.87</v>
      </c>
      <c r="E67" s="146">
        <v>33768.080000000002</v>
      </c>
      <c r="F67" s="147">
        <v>0</v>
      </c>
      <c r="G67" s="146">
        <v>13631.92</v>
      </c>
      <c r="H67" s="147">
        <v>71.09</v>
      </c>
    </row>
    <row r="68" spans="1:8" ht="15" customHeight="1" thickBot="1" x14ac:dyDescent="0.3">
      <c r="A68" s="148" t="s">
        <v>274</v>
      </c>
      <c r="B68" s="149">
        <v>47500</v>
      </c>
      <c r="C68" s="149">
        <v>39500.129999999997</v>
      </c>
      <c r="D68" s="149">
        <v>7999.87</v>
      </c>
      <c r="E68" s="149">
        <v>33768.080000000002</v>
      </c>
      <c r="F68" s="150">
        <v>0</v>
      </c>
      <c r="G68" s="149">
        <v>13631.92</v>
      </c>
      <c r="H68" s="147">
        <v>71.09</v>
      </c>
    </row>
    <row r="69" spans="1:8" ht="15" customHeight="1" thickBot="1" x14ac:dyDescent="0.3">
      <c r="A69" s="145" t="s">
        <v>256</v>
      </c>
      <c r="B69" s="146">
        <v>15000</v>
      </c>
      <c r="C69" s="146">
        <v>12930</v>
      </c>
      <c r="D69" s="146">
        <v>2070</v>
      </c>
      <c r="E69" s="146">
        <v>4598.1000000000004</v>
      </c>
      <c r="F69" s="147">
        <v>909.5</v>
      </c>
      <c r="G69" s="146">
        <v>6762.4</v>
      </c>
      <c r="H69" s="147">
        <v>30.65</v>
      </c>
    </row>
    <row r="70" spans="1:8" ht="15" customHeight="1" thickBot="1" x14ac:dyDescent="0.3">
      <c r="A70" s="148" t="s">
        <v>255</v>
      </c>
      <c r="B70" s="149">
        <v>15000</v>
      </c>
      <c r="C70" s="149">
        <v>12930</v>
      </c>
      <c r="D70" s="149">
        <v>2070</v>
      </c>
      <c r="E70" s="149">
        <v>4598.1000000000004</v>
      </c>
      <c r="F70" s="150">
        <v>909.5</v>
      </c>
      <c r="G70" s="149">
        <v>6762.4</v>
      </c>
      <c r="H70" s="147">
        <v>30.65</v>
      </c>
    </row>
    <row r="71" spans="1:8" ht="15" customHeight="1" thickBot="1" x14ac:dyDescent="0.3">
      <c r="A71" s="145" t="s">
        <v>260</v>
      </c>
      <c r="B71" s="146">
        <v>35000</v>
      </c>
      <c r="C71" s="146">
        <v>24500</v>
      </c>
      <c r="D71" s="146">
        <v>10500</v>
      </c>
      <c r="E71" s="146">
        <v>10889</v>
      </c>
      <c r="F71" s="146">
        <v>5000</v>
      </c>
      <c r="G71" s="146">
        <v>19111</v>
      </c>
      <c r="H71" s="147">
        <v>31.11</v>
      </c>
    </row>
    <row r="72" spans="1:8" ht="18.75" customHeight="1" thickBot="1" x14ac:dyDescent="0.3">
      <c r="A72" s="148" t="s">
        <v>255</v>
      </c>
      <c r="B72" s="149">
        <v>15000</v>
      </c>
      <c r="C72" s="149">
        <v>13000</v>
      </c>
      <c r="D72" s="149">
        <v>2000</v>
      </c>
      <c r="E72" s="149">
        <v>7149</v>
      </c>
      <c r="F72" s="150">
        <v>0</v>
      </c>
      <c r="G72" s="149">
        <v>7851</v>
      </c>
      <c r="H72" s="147">
        <v>47.66</v>
      </c>
    </row>
    <row r="73" spans="1:8" ht="15" customHeight="1" thickBot="1" x14ac:dyDescent="0.3">
      <c r="A73" s="148" t="s">
        <v>274</v>
      </c>
      <c r="B73" s="149">
        <v>15000</v>
      </c>
      <c r="C73" s="149">
        <v>6500</v>
      </c>
      <c r="D73" s="149">
        <v>8500</v>
      </c>
      <c r="E73" s="149">
        <v>3740</v>
      </c>
      <c r="F73" s="150">
        <v>0</v>
      </c>
      <c r="G73" s="149">
        <v>11260</v>
      </c>
      <c r="H73" s="147">
        <v>24.93</v>
      </c>
    </row>
    <row r="74" spans="1:8" ht="15" customHeight="1" thickBot="1" x14ac:dyDescent="0.3">
      <c r="A74" s="148" t="s">
        <v>261</v>
      </c>
      <c r="B74" s="149">
        <v>5000</v>
      </c>
      <c r="C74" s="149">
        <v>5000</v>
      </c>
      <c r="D74" s="150">
        <v>0</v>
      </c>
      <c r="E74" s="150">
        <v>0</v>
      </c>
      <c r="F74" s="149">
        <v>5000</v>
      </c>
      <c r="G74" s="150">
        <v>0</v>
      </c>
      <c r="H74" s="147">
        <v>0</v>
      </c>
    </row>
    <row r="75" spans="1:8" ht="15" customHeight="1" thickBot="1" x14ac:dyDescent="0.3">
      <c r="A75" s="145" t="s">
        <v>263</v>
      </c>
      <c r="B75" s="146">
        <v>11500</v>
      </c>
      <c r="C75" s="147">
        <v>0</v>
      </c>
      <c r="D75" s="146">
        <v>11500</v>
      </c>
      <c r="E75" s="147">
        <v>0</v>
      </c>
      <c r="F75" s="147">
        <v>0</v>
      </c>
      <c r="G75" s="146">
        <v>11500</v>
      </c>
      <c r="H75" s="147">
        <v>0</v>
      </c>
    </row>
    <row r="76" spans="1:8" ht="19.5" customHeight="1" thickBot="1" x14ac:dyDescent="0.3">
      <c r="A76" s="148" t="s">
        <v>274</v>
      </c>
      <c r="B76" s="149">
        <v>11500</v>
      </c>
      <c r="C76" s="150">
        <v>0</v>
      </c>
      <c r="D76" s="149">
        <v>11500</v>
      </c>
      <c r="E76" s="150">
        <v>0</v>
      </c>
      <c r="F76" s="150">
        <v>0</v>
      </c>
      <c r="G76" s="149">
        <v>11500</v>
      </c>
      <c r="H76" s="147">
        <v>0</v>
      </c>
    </row>
    <row r="77" spans="1:8" ht="15" customHeight="1" thickBot="1" x14ac:dyDescent="0.3">
      <c r="A77" s="145" t="s">
        <v>265</v>
      </c>
      <c r="B77" s="146">
        <v>327530</v>
      </c>
      <c r="C77" s="146">
        <v>44999.99</v>
      </c>
      <c r="D77" s="146">
        <v>282530.01</v>
      </c>
      <c r="E77" s="147">
        <v>0</v>
      </c>
      <c r="F77" s="146">
        <v>4999.99</v>
      </c>
      <c r="G77" s="146">
        <v>322530.01</v>
      </c>
      <c r="H77" s="147">
        <v>0</v>
      </c>
    </row>
    <row r="78" spans="1:8" ht="20.25" customHeight="1" thickBot="1" x14ac:dyDescent="0.3">
      <c r="A78" s="148" t="s">
        <v>255</v>
      </c>
      <c r="B78" s="149">
        <v>6000</v>
      </c>
      <c r="C78" s="150">
        <v>0</v>
      </c>
      <c r="D78" s="149">
        <v>6000</v>
      </c>
      <c r="E78" s="150">
        <v>0</v>
      </c>
      <c r="F78" s="150">
        <v>0</v>
      </c>
      <c r="G78" s="149">
        <v>6000</v>
      </c>
      <c r="H78" s="147">
        <v>0</v>
      </c>
    </row>
    <row r="79" spans="1:8" ht="15" customHeight="1" thickBot="1" x14ac:dyDescent="0.3">
      <c r="A79" s="148" t="s">
        <v>261</v>
      </c>
      <c r="B79" s="149">
        <v>321530</v>
      </c>
      <c r="C79" s="149">
        <v>44999.99</v>
      </c>
      <c r="D79" s="149">
        <v>276530.01</v>
      </c>
      <c r="E79" s="150">
        <v>0</v>
      </c>
      <c r="F79" s="149">
        <v>4999.99</v>
      </c>
      <c r="G79" s="149">
        <v>316530.01</v>
      </c>
      <c r="H79" s="147">
        <v>0</v>
      </c>
    </row>
    <row r="80" spans="1:8" ht="15" customHeight="1" thickBot="1" x14ac:dyDescent="0.3">
      <c r="A80" s="145" t="s">
        <v>267</v>
      </c>
      <c r="B80" s="146">
        <v>6460</v>
      </c>
      <c r="C80" s="146">
        <v>1021.8</v>
      </c>
      <c r="D80" s="146">
        <v>5438.2</v>
      </c>
      <c r="E80" s="147">
        <v>0</v>
      </c>
      <c r="F80" s="147">
        <v>0</v>
      </c>
      <c r="G80" s="146">
        <v>6460</v>
      </c>
      <c r="H80" s="147">
        <v>0</v>
      </c>
    </row>
    <row r="81" spans="1:8" ht="20.25" customHeight="1" thickBot="1" x14ac:dyDescent="0.3">
      <c r="A81" s="148" t="s">
        <v>255</v>
      </c>
      <c r="B81" s="149">
        <v>6460</v>
      </c>
      <c r="C81" s="149">
        <v>1021.8</v>
      </c>
      <c r="D81" s="149">
        <v>5438.2</v>
      </c>
      <c r="E81" s="150">
        <v>0</v>
      </c>
      <c r="F81" s="150">
        <v>0</v>
      </c>
      <c r="G81" s="149">
        <v>6460</v>
      </c>
      <c r="H81" s="147">
        <v>0</v>
      </c>
    </row>
    <row r="82" spans="1:8" ht="15" customHeight="1" thickBot="1" x14ac:dyDescent="0.3">
      <c r="A82" s="145" t="s">
        <v>268</v>
      </c>
      <c r="B82" s="147">
        <v>200</v>
      </c>
      <c r="C82" s="147">
        <v>60</v>
      </c>
      <c r="D82" s="147">
        <v>140</v>
      </c>
      <c r="E82" s="147">
        <v>0</v>
      </c>
      <c r="F82" s="147">
        <v>0</v>
      </c>
      <c r="G82" s="147">
        <v>200</v>
      </c>
      <c r="H82" s="147">
        <v>0</v>
      </c>
    </row>
    <row r="83" spans="1:8" ht="15" customHeight="1" thickBot="1" x14ac:dyDescent="0.3">
      <c r="A83" s="148" t="s">
        <v>255</v>
      </c>
      <c r="B83" s="150">
        <v>200</v>
      </c>
      <c r="C83" s="150">
        <v>60</v>
      </c>
      <c r="D83" s="150">
        <v>140</v>
      </c>
      <c r="E83" s="150">
        <v>0</v>
      </c>
      <c r="F83" s="150">
        <v>0</v>
      </c>
      <c r="G83" s="150">
        <v>200</v>
      </c>
      <c r="H83" s="147">
        <v>0</v>
      </c>
    </row>
    <row r="84" spans="1:8" ht="15" customHeight="1" thickBot="1" x14ac:dyDescent="0.3">
      <c r="A84" s="145" t="s">
        <v>269</v>
      </c>
      <c r="B84" s="146">
        <v>31000</v>
      </c>
      <c r="C84" s="146">
        <v>21603</v>
      </c>
      <c r="D84" s="146">
        <v>9397</v>
      </c>
      <c r="E84" s="146">
        <v>19750</v>
      </c>
      <c r="F84" s="147">
        <v>0</v>
      </c>
      <c r="G84" s="146">
        <v>11250</v>
      </c>
      <c r="H84" s="147">
        <v>63.71</v>
      </c>
    </row>
    <row r="85" spans="1:8" ht="15" customHeight="1" thickBot="1" x14ac:dyDescent="0.3">
      <c r="A85" s="148" t="s">
        <v>274</v>
      </c>
      <c r="B85" s="149">
        <v>26000</v>
      </c>
      <c r="C85" s="149">
        <v>20000</v>
      </c>
      <c r="D85" s="149">
        <v>6000</v>
      </c>
      <c r="E85" s="149">
        <v>19750</v>
      </c>
      <c r="F85" s="150">
        <v>0</v>
      </c>
      <c r="G85" s="149">
        <v>6250</v>
      </c>
      <c r="H85" s="147">
        <v>75.959999999999994</v>
      </c>
    </row>
    <row r="86" spans="1:8" ht="15" customHeight="1" thickBot="1" x14ac:dyDescent="0.3">
      <c r="A86" s="148" t="s">
        <v>261</v>
      </c>
      <c r="B86" s="149">
        <v>5000</v>
      </c>
      <c r="C86" s="149">
        <v>1603</v>
      </c>
      <c r="D86" s="149">
        <v>3397</v>
      </c>
      <c r="E86" s="150">
        <v>0</v>
      </c>
      <c r="F86" s="150">
        <v>0</v>
      </c>
      <c r="G86" s="149">
        <v>5000</v>
      </c>
      <c r="H86" s="147">
        <v>0</v>
      </c>
    </row>
    <row r="87" spans="1:8" ht="15" customHeight="1" thickBot="1" x14ac:dyDescent="0.3">
      <c r="A87" s="145" t="s">
        <v>270</v>
      </c>
      <c r="B87" s="146">
        <v>8540</v>
      </c>
      <c r="C87" s="146">
        <v>6020</v>
      </c>
      <c r="D87" s="146">
        <v>2520</v>
      </c>
      <c r="E87" s="146">
        <v>4430.4799999999996</v>
      </c>
      <c r="F87" s="147">
        <v>0</v>
      </c>
      <c r="G87" s="146">
        <v>4109.5200000000004</v>
      </c>
      <c r="H87" s="147">
        <v>51.88</v>
      </c>
    </row>
    <row r="88" spans="1:8" ht="21" customHeight="1" thickBot="1" x14ac:dyDescent="0.3">
      <c r="A88" s="148" t="s">
        <v>255</v>
      </c>
      <c r="B88" s="149">
        <v>8540</v>
      </c>
      <c r="C88" s="149">
        <v>6020</v>
      </c>
      <c r="D88" s="149">
        <v>2520</v>
      </c>
      <c r="E88" s="149">
        <v>4430.4799999999996</v>
      </c>
      <c r="F88" s="150">
        <v>0</v>
      </c>
      <c r="G88" s="149">
        <v>4109.5200000000004</v>
      </c>
      <c r="H88" s="147">
        <v>51.88</v>
      </c>
    </row>
    <row r="89" spans="1:8" ht="15" customHeight="1" thickBot="1" x14ac:dyDescent="0.3">
      <c r="A89" s="145" t="s">
        <v>271</v>
      </c>
      <c r="B89" s="146">
        <v>77391</v>
      </c>
      <c r="C89" s="146">
        <v>5000</v>
      </c>
      <c r="D89" s="146">
        <v>72391</v>
      </c>
      <c r="E89" s="147">
        <v>0</v>
      </c>
      <c r="F89" s="147">
        <v>0</v>
      </c>
      <c r="G89" s="146">
        <v>77391</v>
      </c>
      <c r="H89" s="147">
        <v>0</v>
      </c>
    </row>
    <row r="90" spans="1:8" ht="15" customHeight="1" thickBot="1" x14ac:dyDescent="0.3">
      <c r="A90" s="148" t="s">
        <v>261</v>
      </c>
      <c r="B90" s="149">
        <v>77391</v>
      </c>
      <c r="C90" s="149">
        <v>5000</v>
      </c>
      <c r="D90" s="149">
        <v>72391</v>
      </c>
      <c r="E90" s="150">
        <v>0</v>
      </c>
      <c r="F90" s="150">
        <v>0</v>
      </c>
      <c r="G90" s="149">
        <v>77391</v>
      </c>
      <c r="H90" s="147">
        <v>0</v>
      </c>
    </row>
    <row r="91" spans="1:8" ht="15" customHeight="1" thickBot="1" x14ac:dyDescent="0.3">
      <c r="A91" s="145" t="s">
        <v>275</v>
      </c>
      <c r="B91" s="147">
        <v>30</v>
      </c>
      <c r="C91" s="147">
        <v>30</v>
      </c>
      <c r="D91" s="147">
        <v>0</v>
      </c>
      <c r="E91" s="147">
        <v>0</v>
      </c>
      <c r="F91" s="147">
        <v>0</v>
      </c>
      <c r="G91" s="147">
        <v>30</v>
      </c>
      <c r="H91" s="147">
        <v>0</v>
      </c>
    </row>
    <row r="92" spans="1:8" ht="15" customHeight="1" thickBot="1" x14ac:dyDescent="0.3">
      <c r="A92" s="145" t="s">
        <v>252</v>
      </c>
      <c r="B92" s="147">
        <v>30</v>
      </c>
      <c r="C92" s="147">
        <v>30</v>
      </c>
      <c r="D92" s="147">
        <v>0</v>
      </c>
      <c r="E92" s="147">
        <v>0</v>
      </c>
      <c r="F92" s="147">
        <v>0</v>
      </c>
      <c r="G92" s="147">
        <v>30</v>
      </c>
      <c r="H92" s="147">
        <v>0</v>
      </c>
    </row>
    <row r="93" spans="1:8" ht="20.25" thickBot="1" x14ac:dyDescent="0.3">
      <c r="A93" s="145" t="s">
        <v>265</v>
      </c>
      <c r="B93" s="147">
        <v>30</v>
      </c>
      <c r="C93" s="147">
        <v>30</v>
      </c>
      <c r="D93" s="147">
        <v>0</v>
      </c>
      <c r="E93" s="147">
        <v>0</v>
      </c>
      <c r="F93" s="147">
        <v>0</v>
      </c>
      <c r="G93" s="147">
        <v>30</v>
      </c>
      <c r="H93" s="147">
        <v>0</v>
      </c>
    </row>
    <row r="94" spans="1:8" ht="15.75" thickBot="1" x14ac:dyDescent="0.3">
      <c r="A94" s="148" t="s">
        <v>261</v>
      </c>
      <c r="B94" s="150">
        <v>30</v>
      </c>
      <c r="C94" s="150">
        <v>30</v>
      </c>
      <c r="D94" s="150">
        <v>0</v>
      </c>
      <c r="E94" s="150">
        <v>0</v>
      </c>
      <c r="F94" s="150">
        <v>0</v>
      </c>
      <c r="G94" s="150">
        <v>30</v>
      </c>
      <c r="H94" s="147">
        <v>0</v>
      </c>
    </row>
    <row r="95" spans="1:8" ht="15.75" thickBot="1" x14ac:dyDescent="0.3">
      <c r="A95" s="145" t="s">
        <v>276</v>
      </c>
      <c r="B95" s="146">
        <v>2984.43</v>
      </c>
      <c r="C95" s="146">
        <v>2984.43</v>
      </c>
      <c r="D95" s="147">
        <v>0</v>
      </c>
      <c r="E95" s="147">
        <v>0</v>
      </c>
      <c r="F95" s="147">
        <v>0</v>
      </c>
      <c r="G95" s="146">
        <v>2984.43</v>
      </c>
      <c r="H95" s="147">
        <v>0</v>
      </c>
    </row>
    <row r="96" spans="1:8" ht="15.75" thickBot="1" x14ac:dyDescent="0.3">
      <c r="A96" s="145" t="s">
        <v>252</v>
      </c>
      <c r="B96" s="146">
        <v>2984.43</v>
      </c>
      <c r="C96" s="146">
        <v>2984.43</v>
      </c>
      <c r="D96" s="147">
        <v>0</v>
      </c>
      <c r="E96" s="147">
        <v>0</v>
      </c>
      <c r="F96" s="147">
        <v>0</v>
      </c>
      <c r="G96" s="146">
        <v>2984.43</v>
      </c>
      <c r="H96" s="147">
        <v>0</v>
      </c>
    </row>
    <row r="97" spans="1:8" ht="20.25" thickBot="1" x14ac:dyDescent="0.3">
      <c r="A97" s="145" t="s">
        <v>265</v>
      </c>
      <c r="B97" s="146">
        <v>2984.43</v>
      </c>
      <c r="C97" s="146">
        <v>2984.43</v>
      </c>
      <c r="D97" s="147">
        <v>0</v>
      </c>
      <c r="E97" s="147">
        <v>0</v>
      </c>
      <c r="F97" s="147">
        <v>0</v>
      </c>
      <c r="G97" s="146">
        <v>2984.43</v>
      </c>
      <c r="H97" s="147">
        <v>0</v>
      </c>
    </row>
    <row r="98" spans="1:8" ht="15.75" thickBot="1" x14ac:dyDescent="0.3">
      <c r="A98" s="148" t="s">
        <v>255</v>
      </c>
      <c r="B98" s="149">
        <v>2984.43</v>
      </c>
      <c r="C98" s="149">
        <v>2984.43</v>
      </c>
      <c r="D98" s="150">
        <v>0</v>
      </c>
      <c r="E98" s="150">
        <v>0</v>
      </c>
      <c r="F98" s="150">
        <v>0</v>
      </c>
      <c r="G98" s="149">
        <v>2984.43</v>
      </c>
      <c r="H98" s="147">
        <v>0</v>
      </c>
    </row>
    <row r="99" spans="1:8" ht="15.75" thickBot="1" x14ac:dyDescent="0.3">
      <c r="A99" s="145" t="s">
        <v>277</v>
      </c>
      <c r="B99" s="146">
        <v>43809.4</v>
      </c>
      <c r="C99" s="146">
        <v>43809.4</v>
      </c>
      <c r="D99" s="147">
        <v>0</v>
      </c>
      <c r="E99" s="146">
        <v>19999.43</v>
      </c>
      <c r="F99" s="146">
        <v>12910.62</v>
      </c>
      <c r="G99" s="146">
        <v>10899.35</v>
      </c>
      <c r="H99" s="147">
        <v>45.65</v>
      </c>
    </row>
    <row r="100" spans="1:8" ht="15.75" thickBot="1" x14ac:dyDescent="0.3">
      <c r="A100" s="145" t="s">
        <v>252</v>
      </c>
      <c r="B100" s="146">
        <v>43809.4</v>
      </c>
      <c r="C100" s="146">
        <v>43809.4</v>
      </c>
      <c r="D100" s="147">
        <v>0</v>
      </c>
      <c r="E100" s="146">
        <v>19999.43</v>
      </c>
      <c r="F100" s="146">
        <v>12910.62</v>
      </c>
      <c r="G100" s="146">
        <v>10899.35</v>
      </c>
      <c r="H100" s="147">
        <v>45.65</v>
      </c>
    </row>
    <row r="101" spans="1:8" ht="20.25" thickBot="1" x14ac:dyDescent="0.3">
      <c r="A101" s="145" t="s">
        <v>260</v>
      </c>
      <c r="B101" s="147">
        <v>0.4</v>
      </c>
      <c r="C101" s="147">
        <v>0.4</v>
      </c>
      <c r="D101" s="147">
        <v>0</v>
      </c>
      <c r="E101" s="147">
        <v>0</v>
      </c>
      <c r="F101" s="147">
        <v>0</v>
      </c>
      <c r="G101" s="147">
        <v>0.4</v>
      </c>
      <c r="H101" s="147">
        <v>0</v>
      </c>
    </row>
    <row r="102" spans="1:8" ht="15.75" thickBot="1" x14ac:dyDescent="0.3">
      <c r="A102" s="148" t="s">
        <v>261</v>
      </c>
      <c r="B102" s="150">
        <v>0.4</v>
      </c>
      <c r="C102" s="150">
        <v>0.4</v>
      </c>
      <c r="D102" s="150">
        <v>0</v>
      </c>
      <c r="E102" s="150">
        <v>0</v>
      </c>
      <c r="F102" s="150">
        <v>0</v>
      </c>
      <c r="G102" s="150">
        <v>0.4</v>
      </c>
      <c r="H102" s="147">
        <v>0</v>
      </c>
    </row>
    <row r="103" spans="1:8" ht="20.25" thickBot="1" x14ac:dyDescent="0.3">
      <c r="A103" s="145" t="s">
        <v>265</v>
      </c>
      <c r="B103" s="146">
        <v>43809</v>
      </c>
      <c r="C103" s="146">
        <v>43809</v>
      </c>
      <c r="D103" s="147">
        <v>0</v>
      </c>
      <c r="E103" s="146">
        <v>19999.43</v>
      </c>
      <c r="F103" s="146">
        <v>12910.62</v>
      </c>
      <c r="G103" s="146">
        <v>10898.95</v>
      </c>
      <c r="H103" s="147">
        <v>45.65</v>
      </c>
    </row>
    <row r="104" spans="1:8" ht="15.75" thickBot="1" x14ac:dyDescent="0.3">
      <c r="A104" s="148" t="s">
        <v>255</v>
      </c>
      <c r="B104" s="150">
        <v>800</v>
      </c>
      <c r="C104" s="150">
        <v>800</v>
      </c>
      <c r="D104" s="150">
        <v>0</v>
      </c>
      <c r="E104" s="150">
        <v>0</v>
      </c>
      <c r="F104" s="150">
        <v>0</v>
      </c>
      <c r="G104" s="150">
        <v>800</v>
      </c>
      <c r="H104" s="147">
        <v>0</v>
      </c>
    </row>
    <row r="105" spans="1:8" ht="15.75" thickBot="1" x14ac:dyDescent="0.3">
      <c r="A105" s="148" t="s">
        <v>261</v>
      </c>
      <c r="B105" s="149">
        <v>43009</v>
      </c>
      <c r="C105" s="149">
        <v>43009</v>
      </c>
      <c r="D105" s="150">
        <v>0</v>
      </c>
      <c r="E105" s="149">
        <v>19999.43</v>
      </c>
      <c r="F105" s="149">
        <v>12910.62</v>
      </c>
      <c r="G105" s="149">
        <v>10098.950000000001</v>
      </c>
      <c r="H105" s="147">
        <v>46.5</v>
      </c>
    </row>
    <row r="106" spans="1:8" ht="15.75" thickBot="1" x14ac:dyDescent="0.3">
      <c r="A106" s="151" t="s">
        <v>278</v>
      </c>
      <c r="B106" s="146">
        <v>3398428.48</v>
      </c>
      <c r="C106" s="146">
        <v>2369404.4700000002</v>
      </c>
      <c r="D106" s="146">
        <v>1029024.01</v>
      </c>
      <c r="E106" s="146">
        <v>1261122.6100000001</v>
      </c>
      <c r="F106" s="146">
        <v>142736.53</v>
      </c>
      <c r="G106" s="146">
        <v>1960092.5</v>
      </c>
      <c r="H106" s="147">
        <v>37.11</v>
      </c>
    </row>
  </sheetData>
  <mergeCells count="1">
    <mergeCell ref="C1:J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F19" sqref="F19"/>
    </sheetView>
  </sheetViews>
  <sheetFormatPr defaultRowHeight="15" x14ac:dyDescent="0.25"/>
  <cols>
    <col min="1" max="1" width="23.140625" customWidth="1"/>
    <col min="2" max="2" width="15.5703125" customWidth="1"/>
    <col min="3" max="3" width="13.7109375" customWidth="1"/>
    <col min="4" max="4" width="9.42578125" bestFit="1" customWidth="1"/>
    <col min="5" max="5" width="13.7109375" customWidth="1"/>
    <col min="6" max="6" width="14.5703125" bestFit="1" customWidth="1"/>
    <col min="7" max="7" width="10.28515625" customWidth="1"/>
    <col min="8" max="8" width="12" customWidth="1"/>
  </cols>
  <sheetData>
    <row r="1" spans="1:9" s="78" customFormat="1" x14ac:dyDescent="0.25">
      <c r="B1" s="115" t="s">
        <v>232</v>
      </c>
      <c r="C1" s="114"/>
      <c r="D1" s="114"/>
      <c r="E1" s="114"/>
      <c r="F1" s="114"/>
    </row>
    <row r="2" spans="1:9" s="78" customFormat="1" ht="15.75" thickBot="1" x14ac:dyDescent="0.3"/>
    <row r="3" spans="1:9" ht="44.25" thickBot="1" x14ac:dyDescent="0.3">
      <c r="A3" s="1" t="s">
        <v>0</v>
      </c>
      <c r="B3" s="2" t="s">
        <v>1</v>
      </c>
      <c r="C3" s="3" t="s">
        <v>2</v>
      </c>
      <c r="D3" s="4" t="s">
        <v>3</v>
      </c>
      <c r="E3" s="5" t="s">
        <v>4</v>
      </c>
      <c r="F3" s="3" t="s">
        <v>14</v>
      </c>
      <c r="G3" s="2" t="s">
        <v>3</v>
      </c>
      <c r="H3" s="3" t="s">
        <v>5</v>
      </c>
      <c r="I3" s="3" t="s">
        <v>6</v>
      </c>
    </row>
    <row r="4" spans="1:9" ht="15.75" thickBot="1" x14ac:dyDescent="0.3">
      <c r="A4" s="6" t="s">
        <v>7</v>
      </c>
      <c r="B4" s="7">
        <v>1702823</v>
      </c>
      <c r="C4" s="7">
        <v>960996.95</v>
      </c>
      <c r="D4" s="8">
        <f>C4/B4</f>
        <v>0.56435516198688884</v>
      </c>
      <c r="E4" s="9">
        <v>1756083</v>
      </c>
      <c r="F4" s="15">
        <v>845636.78</v>
      </c>
      <c r="G4" s="10">
        <f>F4/E4</f>
        <v>0.48154715921741742</v>
      </c>
      <c r="H4" s="7">
        <f>C4-F4</f>
        <v>115360.16999999993</v>
      </c>
      <c r="I4" s="17">
        <f>C4/F4*100-100</f>
        <v>13.641810849334135</v>
      </c>
    </row>
    <row r="5" spans="1:9" ht="15.75" thickBot="1" x14ac:dyDescent="0.3">
      <c r="A5" s="6" t="s">
        <v>8</v>
      </c>
      <c r="B5" s="7">
        <v>465000</v>
      </c>
      <c r="C5" s="7">
        <v>177869.89</v>
      </c>
      <c r="D5" s="8">
        <f t="shared" ref="D5:D10" si="0">C5/B5</f>
        <v>0.38251589247311829</v>
      </c>
      <c r="E5" s="9">
        <v>385975</v>
      </c>
      <c r="F5" s="15">
        <v>97003.58</v>
      </c>
      <c r="G5" s="10">
        <f t="shared" ref="G5:G10" si="1">F5/E5</f>
        <v>0.25132088865859187</v>
      </c>
      <c r="H5" s="7">
        <f t="shared" ref="H5:H10" si="2">C5-F5</f>
        <v>80866.310000000012</v>
      </c>
      <c r="I5" s="17">
        <f t="shared" ref="I5:I10" si="3">C5/F5*100-100</f>
        <v>83.364253154368129</v>
      </c>
    </row>
    <row r="6" spans="1:9" ht="15.75" thickBot="1" x14ac:dyDescent="0.3">
      <c r="A6" s="6" t="s">
        <v>9</v>
      </c>
      <c r="B6" s="7">
        <v>96500</v>
      </c>
      <c r="C6" s="7">
        <v>35558.54</v>
      </c>
      <c r="D6" s="8">
        <f t="shared" si="0"/>
        <v>0.36848227979274611</v>
      </c>
      <c r="E6" s="9">
        <v>67700</v>
      </c>
      <c r="F6" s="15">
        <v>29238.28</v>
      </c>
      <c r="G6" s="10">
        <f t="shared" si="1"/>
        <v>0.43188005908419497</v>
      </c>
      <c r="H6" s="7">
        <f t="shared" si="2"/>
        <v>6320.260000000002</v>
      </c>
      <c r="I6" s="17">
        <f t="shared" si="3"/>
        <v>21.616387831295143</v>
      </c>
    </row>
    <row r="7" spans="1:9" ht="15.75" thickBot="1" x14ac:dyDescent="0.3">
      <c r="A7" s="6" t="s">
        <v>10</v>
      </c>
      <c r="B7" s="7">
        <v>100000</v>
      </c>
      <c r="C7" s="7">
        <v>57258.080000000002</v>
      </c>
      <c r="D7" s="8">
        <f t="shared" si="0"/>
        <v>0.5725808</v>
      </c>
      <c r="E7" s="9">
        <v>80000</v>
      </c>
      <c r="F7" s="15">
        <v>28532</v>
      </c>
      <c r="G7" s="10">
        <f t="shared" si="1"/>
        <v>0.35665000000000002</v>
      </c>
      <c r="H7" s="7">
        <f t="shared" si="2"/>
        <v>28726.080000000002</v>
      </c>
      <c r="I7" s="17">
        <f t="shared" si="3"/>
        <v>100.68021870180849</v>
      </c>
    </row>
    <row r="8" spans="1:9" ht="15.75" thickBot="1" x14ac:dyDescent="0.3">
      <c r="A8" s="6" t="s">
        <v>11</v>
      </c>
      <c r="B8" s="7">
        <v>985392</v>
      </c>
      <c r="C8" s="7">
        <v>29439.15</v>
      </c>
      <c r="D8" s="8">
        <f t="shared" si="0"/>
        <v>2.9875572361050224E-2</v>
      </c>
      <c r="E8" s="9">
        <v>455000</v>
      </c>
      <c r="F8" s="15">
        <v>49999.89</v>
      </c>
      <c r="G8" s="10">
        <f t="shared" si="1"/>
        <v>0.10988986813186813</v>
      </c>
      <c r="H8" s="7">
        <f t="shared" si="2"/>
        <v>-20560.739999999998</v>
      </c>
      <c r="I8" s="17">
        <f t="shared" si="3"/>
        <v>-41.12157046745503</v>
      </c>
    </row>
    <row r="9" spans="1:9" ht="15.75" thickBot="1" x14ac:dyDescent="0.3">
      <c r="A9" s="6" t="s">
        <v>12</v>
      </c>
      <c r="B9" s="11">
        <v>0</v>
      </c>
      <c r="C9" s="11">
        <v>0</v>
      </c>
      <c r="D9" s="8">
        <v>0</v>
      </c>
      <c r="E9" s="9">
        <v>15000</v>
      </c>
      <c r="F9" s="15">
        <v>0</v>
      </c>
      <c r="G9" s="10">
        <f t="shared" si="1"/>
        <v>0</v>
      </c>
      <c r="H9" s="7">
        <f t="shared" si="2"/>
        <v>0</v>
      </c>
      <c r="I9" s="17" t="s">
        <v>15</v>
      </c>
    </row>
    <row r="10" spans="1:9" ht="15.75" thickBot="1" x14ac:dyDescent="0.3">
      <c r="A10" s="12" t="s">
        <v>13</v>
      </c>
      <c r="B10" s="13">
        <v>3349715</v>
      </c>
      <c r="C10" s="13">
        <f>SUM(C4:C9)</f>
        <v>1261122.6099999999</v>
      </c>
      <c r="D10" s="8">
        <f t="shared" si="0"/>
        <v>0.37648653989966308</v>
      </c>
      <c r="E10" s="14">
        <v>2759758</v>
      </c>
      <c r="F10" s="16">
        <f>SUM(F4:F9)</f>
        <v>1050410.53</v>
      </c>
      <c r="G10" s="10">
        <f t="shared" si="1"/>
        <v>0.38061689829325618</v>
      </c>
      <c r="H10" s="7">
        <f t="shared" si="2"/>
        <v>210712.07999999984</v>
      </c>
      <c r="I10" s="17">
        <f t="shared" si="3"/>
        <v>20.059974075088505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22" workbookViewId="0">
      <selection activeCell="H89" sqref="H89"/>
    </sheetView>
  </sheetViews>
  <sheetFormatPr defaultRowHeight="15" x14ac:dyDescent="0.25"/>
  <cols>
    <col min="2" max="2" width="44.42578125" customWidth="1"/>
    <col min="3" max="3" width="15.28515625" customWidth="1"/>
    <col min="4" max="4" width="14.5703125" customWidth="1"/>
    <col min="5" max="5" width="13.140625" customWidth="1"/>
    <col min="6" max="6" width="10.42578125" bestFit="1" customWidth="1"/>
    <col min="8" max="8" width="10.5703125" bestFit="1" customWidth="1"/>
  </cols>
  <sheetData>
    <row r="1" spans="1:6" s="78" customFormat="1" x14ac:dyDescent="0.25">
      <c r="B1" s="118" t="s">
        <v>233</v>
      </c>
      <c r="C1" s="117"/>
      <c r="D1" s="117"/>
    </row>
    <row r="2" spans="1:6" s="78" customFormat="1" x14ac:dyDescent="0.25"/>
    <row r="3" spans="1:6" ht="42.75" x14ac:dyDescent="0.25">
      <c r="A3" s="37" t="s">
        <v>23</v>
      </c>
      <c r="B3" s="37" t="s">
        <v>24</v>
      </c>
      <c r="C3" s="39" t="s">
        <v>121</v>
      </c>
      <c r="D3" s="39" t="s">
        <v>124</v>
      </c>
      <c r="E3" s="39" t="s">
        <v>25</v>
      </c>
      <c r="F3" s="39" t="s">
        <v>26</v>
      </c>
    </row>
    <row r="4" spans="1:6" x14ac:dyDescent="0.25">
      <c r="A4" s="41">
        <v>1</v>
      </c>
      <c r="B4" s="41" t="s">
        <v>7</v>
      </c>
      <c r="C4" s="42"/>
      <c r="D4" s="42"/>
      <c r="E4" s="42"/>
      <c r="F4" s="41"/>
    </row>
    <row r="5" spans="1:6" x14ac:dyDescent="0.25">
      <c r="A5" s="43">
        <v>11110</v>
      </c>
      <c r="B5" s="43" t="s">
        <v>27</v>
      </c>
      <c r="C5" s="46">
        <v>770594.88</v>
      </c>
      <c r="D5" s="44">
        <v>716859.25</v>
      </c>
      <c r="E5" s="48">
        <f>C5-D5</f>
        <v>53735.630000000005</v>
      </c>
      <c r="F5" s="67">
        <f>C5/D5*100-100</f>
        <v>7.4959805568526718</v>
      </c>
    </row>
    <row r="6" spans="1:6" x14ac:dyDescent="0.25">
      <c r="A6" s="43">
        <v>11115</v>
      </c>
      <c r="B6" s="43" t="s">
        <v>28</v>
      </c>
      <c r="C6" s="46">
        <v>1585.8</v>
      </c>
      <c r="D6" s="44">
        <v>2708.29</v>
      </c>
      <c r="E6" s="48">
        <f t="shared" ref="E6:E14" si="0">C6-D6</f>
        <v>-1122.49</v>
      </c>
      <c r="F6" s="67">
        <f t="shared" ref="F6:F14" si="1">C6/D6*100-100</f>
        <v>-41.446447758548757</v>
      </c>
    </row>
    <row r="7" spans="1:6" x14ac:dyDescent="0.25">
      <c r="A7" s="43">
        <v>11125</v>
      </c>
      <c r="B7" s="43" t="s">
        <v>29</v>
      </c>
      <c r="C7" s="46">
        <v>287.8</v>
      </c>
      <c r="D7" s="45">
        <v>303.85000000000002</v>
      </c>
      <c r="E7" s="48">
        <f t="shared" si="0"/>
        <v>-16.050000000000011</v>
      </c>
      <c r="F7" s="67">
        <f t="shared" si="1"/>
        <v>-5.2822116175744611</v>
      </c>
    </row>
    <row r="8" spans="1:6" x14ac:dyDescent="0.25">
      <c r="A8" s="43">
        <v>11126</v>
      </c>
      <c r="B8" s="43" t="s">
        <v>30</v>
      </c>
      <c r="C8" s="46">
        <v>480</v>
      </c>
      <c r="D8" s="45">
        <v>480</v>
      </c>
      <c r="E8" s="48">
        <f t="shared" si="0"/>
        <v>0</v>
      </c>
      <c r="F8" s="67">
        <f t="shared" si="1"/>
        <v>0</v>
      </c>
    </row>
    <row r="9" spans="1:6" x14ac:dyDescent="0.25">
      <c r="A9" s="43">
        <v>11400</v>
      </c>
      <c r="B9" s="43" t="s">
        <v>31</v>
      </c>
      <c r="C9" s="46">
        <v>0</v>
      </c>
      <c r="D9" s="44" t="s">
        <v>15</v>
      </c>
      <c r="E9" s="66" t="s">
        <v>15</v>
      </c>
      <c r="F9" s="67"/>
    </row>
    <row r="10" spans="1:6" x14ac:dyDescent="0.25">
      <c r="A10" s="43">
        <v>11500</v>
      </c>
      <c r="B10" s="43" t="s">
        <v>32</v>
      </c>
      <c r="C10" s="46">
        <v>50488.51</v>
      </c>
      <c r="D10" s="44">
        <v>45827.71</v>
      </c>
      <c r="E10" s="48">
        <f t="shared" si="0"/>
        <v>4660.8000000000029</v>
      </c>
      <c r="F10" s="67">
        <f t="shared" si="1"/>
        <v>10.170265980997087</v>
      </c>
    </row>
    <row r="11" spans="1:6" x14ac:dyDescent="0.25">
      <c r="A11" s="43">
        <v>11600</v>
      </c>
      <c r="B11" s="43" t="s">
        <v>33</v>
      </c>
      <c r="C11" s="46">
        <v>42832.4</v>
      </c>
      <c r="D11" s="44">
        <v>39728.839999999997</v>
      </c>
      <c r="E11" s="48">
        <f t="shared" si="0"/>
        <v>3103.5600000000049</v>
      </c>
      <c r="F11" s="67">
        <f t="shared" si="1"/>
        <v>7.8118565757268783</v>
      </c>
    </row>
    <row r="12" spans="1:6" x14ac:dyDescent="0.25">
      <c r="A12" s="43">
        <v>11700</v>
      </c>
      <c r="B12" s="43" t="s">
        <v>34</v>
      </c>
      <c r="C12" s="46">
        <v>42832.4</v>
      </c>
      <c r="D12" s="44">
        <v>39728.839999999997</v>
      </c>
      <c r="E12" s="48">
        <f t="shared" si="0"/>
        <v>3103.5600000000049</v>
      </c>
      <c r="F12" s="67">
        <f t="shared" si="1"/>
        <v>7.8118565757268783</v>
      </c>
    </row>
    <row r="13" spans="1:6" x14ac:dyDescent="0.25">
      <c r="A13" s="43">
        <v>11900</v>
      </c>
      <c r="B13" s="43" t="s">
        <v>35</v>
      </c>
      <c r="C13" s="46">
        <v>51895.16</v>
      </c>
      <c r="D13" s="47">
        <v>0</v>
      </c>
      <c r="E13" s="48">
        <f t="shared" si="0"/>
        <v>51895.16</v>
      </c>
      <c r="F13" s="67">
        <v>0</v>
      </c>
    </row>
    <row r="14" spans="1:6" x14ac:dyDescent="0.25">
      <c r="A14" s="56"/>
      <c r="B14" s="56" t="s">
        <v>36</v>
      </c>
      <c r="C14" s="58">
        <f>SUM(C5:C13)</f>
        <v>960996.95000000019</v>
      </c>
      <c r="D14" s="58">
        <f>SUM(D5:D13)</f>
        <v>845636.77999999991</v>
      </c>
      <c r="E14" s="68">
        <f t="shared" si="0"/>
        <v>115360.17000000027</v>
      </c>
      <c r="F14" s="69">
        <f t="shared" si="1"/>
        <v>13.641810849334178</v>
      </c>
    </row>
    <row r="15" spans="1:6" ht="42.75" customHeight="1" x14ac:dyDescent="0.25">
      <c r="A15" s="41" t="s">
        <v>37</v>
      </c>
      <c r="B15" s="38" t="s">
        <v>38</v>
      </c>
      <c r="C15" s="59" t="s">
        <v>122</v>
      </c>
      <c r="D15" s="59" t="s">
        <v>123</v>
      </c>
      <c r="E15" s="59" t="s">
        <v>25</v>
      </c>
      <c r="F15" s="59" t="s">
        <v>26</v>
      </c>
    </row>
    <row r="16" spans="1:6" ht="30" x14ac:dyDescent="0.25">
      <c r="A16" s="43">
        <v>13130</v>
      </c>
      <c r="B16" s="49" t="s">
        <v>39</v>
      </c>
      <c r="C16" s="46">
        <v>15830.04</v>
      </c>
      <c r="D16" s="46">
        <v>10774.5</v>
      </c>
      <c r="E16" s="50">
        <f>C16-D16</f>
        <v>5055.5400000000009</v>
      </c>
      <c r="F16" s="60">
        <f>C16/D16*100-100</f>
        <v>46.921342057636082</v>
      </c>
    </row>
    <row r="17" spans="1:6" x14ac:dyDescent="0.25">
      <c r="A17" s="43">
        <v>13140</v>
      </c>
      <c r="B17" s="49" t="s">
        <v>40</v>
      </c>
      <c r="C17" s="46"/>
      <c r="D17" s="46">
        <v>0</v>
      </c>
      <c r="E17" s="50">
        <f t="shared" ref="E17:E62" si="2">C17-D17</f>
        <v>0</v>
      </c>
      <c r="F17" s="60" t="s">
        <v>15</v>
      </c>
    </row>
    <row r="18" spans="1:6" x14ac:dyDescent="0.25">
      <c r="A18" s="43">
        <v>13310</v>
      </c>
      <c r="B18" s="43" t="s">
        <v>41</v>
      </c>
      <c r="C18" s="46">
        <v>1430</v>
      </c>
      <c r="D18" s="46">
        <v>1350</v>
      </c>
      <c r="E18" s="50">
        <f t="shared" si="2"/>
        <v>80</v>
      </c>
      <c r="F18" s="60">
        <f t="shared" ref="F18:F72" si="3">C18/D18*100-100</f>
        <v>5.925925925925938</v>
      </c>
    </row>
    <row r="19" spans="1:6" x14ac:dyDescent="0.25">
      <c r="A19" s="43">
        <v>13320</v>
      </c>
      <c r="B19" s="43" t="s">
        <v>42</v>
      </c>
      <c r="C19" s="46">
        <v>5595.14</v>
      </c>
      <c r="D19" s="46">
        <v>3611.56</v>
      </c>
      <c r="E19" s="50">
        <f t="shared" si="2"/>
        <v>1983.5800000000004</v>
      </c>
      <c r="F19" s="60">
        <f t="shared" si="3"/>
        <v>54.923080330937324</v>
      </c>
    </row>
    <row r="20" spans="1:6" x14ac:dyDescent="0.25">
      <c r="A20" s="43">
        <v>13330</v>
      </c>
      <c r="B20" s="43" t="s">
        <v>43</v>
      </c>
      <c r="C20" s="46">
        <v>84.3</v>
      </c>
      <c r="D20" s="46">
        <v>62.5</v>
      </c>
      <c r="E20" s="50">
        <f t="shared" si="2"/>
        <v>21.799999999999997</v>
      </c>
      <c r="F20" s="60">
        <f t="shared" si="3"/>
        <v>34.879999999999995</v>
      </c>
    </row>
    <row r="21" spans="1:6" x14ac:dyDescent="0.25">
      <c r="A21" s="43">
        <v>13141</v>
      </c>
      <c r="B21" s="43" t="s">
        <v>44</v>
      </c>
      <c r="C21" s="46">
        <v>1372</v>
      </c>
      <c r="D21" s="46">
        <v>0</v>
      </c>
      <c r="E21" s="50">
        <f t="shared" si="2"/>
        <v>1372</v>
      </c>
      <c r="F21" s="60" t="s">
        <v>15</v>
      </c>
    </row>
    <row r="22" spans="1:6" x14ac:dyDescent="0.25">
      <c r="A22" s="43">
        <v>13142</v>
      </c>
      <c r="B22" s="43" t="s">
        <v>45</v>
      </c>
      <c r="C22" s="46"/>
      <c r="D22" s="46">
        <v>0</v>
      </c>
      <c r="E22" s="50">
        <f t="shared" si="2"/>
        <v>0</v>
      </c>
      <c r="F22" s="60" t="s">
        <v>15</v>
      </c>
    </row>
    <row r="23" spans="1:6" x14ac:dyDescent="0.25">
      <c r="A23" s="43">
        <v>13143</v>
      </c>
      <c r="B23" s="51" t="s">
        <v>46</v>
      </c>
      <c r="C23" s="46">
        <v>110</v>
      </c>
      <c r="D23" s="46">
        <v>0</v>
      </c>
      <c r="E23" s="50">
        <f t="shared" si="2"/>
        <v>110</v>
      </c>
      <c r="F23" s="60" t="s">
        <v>15</v>
      </c>
    </row>
    <row r="24" spans="1:6" x14ac:dyDescent="0.25">
      <c r="A24" s="43">
        <v>13420</v>
      </c>
      <c r="B24" s="43" t="s">
        <v>47</v>
      </c>
      <c r="C24" s="46"/>
      <c r="D24" s="46">
        <v>0</v>
      </c>
      <c r="E24" s="50">
        <f t="shared" si="2"/>
        <v>0</v>
      </c>
      <c r="F24" s="60" t="s">
        <v>15</v>
      </c>
    </row>
    <row r="25" spans="1:6" x14ac:dyDescent="0.25">
      <c r="A25" s="43">
        <v>13430</v>
      </c>
      <c r="B25" s="43" t="s">
        <v>48</v>
      </c>
      <c r="C25" s="46">
        <v>505.2</v>
      </c>
      <c r="D25" s="46">
        <v>0</v>
      </c>
      <c r="E25" s="50">
        <f t="shared" si="2"/>
        <v>505.2</v>
      </c>
      <c r="F25" s="60" t="s">
        <v>15</v>
      </c>
    </row>
    <row r="26" spans="1:6" ht="30" x14ac:dyDescent="0.25">
      <c r="A26" s="43">
        <v>13440</v>
      </c>
      <c r="B26" s="52" t="s">
        <v>49</v>
      </c>
      <c r="C26" s="46">
        <v>1749.71</v>
      </c>
      <c r="D26" s="46">
        <v>1337.21</v>
      </c>
      <c r="E26" s="50">
        <f t="shared" si="2"/>
        <v>412.5</v>
      </c>
      <c r="F26" s="60">
        <f t="shared" si="3"/>
        <v>30.847809992446969</v>
      </c>
    </row>
    <row r="27" spans="1:6" x14ac:dyDescent="0.25">
      <c r="A27" s="43">
        <v>13450</v>
      </c>
      <c r="B27" s="52" t="s">
        <v>50</v>
      </c>
      <c r="C27" s="46">
        <v>787.35</v>
      </c>
      <c r="D27" s="46">
        <v>0</v>
      </c>
      <c r="E27" s="50">
        <f t="shared" si="2"/>
        <v>787.35</v>
      </c>
      <c r="F27" s="60" t="s">
        <v>15</v>
      </c>
    </row>
    <row r="28" spans="1:6" x14ac:dyDescent="0.25">
      <c r="A28" s="43">
        <v>13460</v>
      </c>
      <c r="B28" s="43" t="s">
        <v>51</v>
      </c>
      <c r="C28" s="46">
        <v>29339.919999999998</v>
      </c>
      <c r="D28" s="46">
        <v>6543.62</v>
      </c>
      <c r="E28" s="50">
        <f t="shared" si="2"/>
        <v>22796.3</v>
      </c>
      <c r="F28" s="60">
        <f t="shared" si="3"/>
        <v>348.37444717144336</v>
      </c>
    </row>
    <row r="29" spans="1:6" x14ac:dyDescent="0.25">
      <c r="A29" s="43">
        <v>13470</v>
      </c>
      <c r="B29" s="43" t="s">
        <v>52</v>
      </c>
      <c r="C29" s="46">
        <v>2047.93</v>
      </c>
      <c r="D29" s="46">
        <v>975.95</v>
      </c>
      <c r="E29" s="50">
        <f t="shared" si="2"/>
        <v>1071.98</v>
      </c>
      <c r="F29" s="60">
        <f t="shared" si="3"/>
        <v>109.83964342435576</v>
      </c>
    </row>
    <row r="30" spans="1:6" x14ac:dyDescent="0.25">
      <c r="A30" s="43">
        <v>13480</v>
      </c>
      <c r="B30" s="43" t="s">
        <v>53</v>
      </c>
      <c r="C30" s="46">
        <v>4400.45</v>
      </c>
      <c r="D30" s="46">
        <v>1703</v>
      </c>
      <c r="E30" s="50">
        <f t="shared" si="2"/>
        <v>2697.45</v>
      </c>
      <c r="F30" s="60">
        <f t="shared" si="3"/>
        <v>158.39401056958309</v>
      </c>
    </row>
    <row r="31" spans="1:6" x14ac:dyDescent="0.25">
      <c r="A31" s="43">
        <v>13501</v>
      </c>
      <c r="B31" s="43" t="s">
        <v>54</v>
      </c>
      <c r="C31" s="46">
        <v>1000</v>
      </c>
      <c r="D31" s="46">
        <v>0</v>
      </c>
      <c r="E31" s="50">
        <f t="shared" si="2"/>
        <v>1000</v>
      </c>
      <c r="F31" s="60" t="s">
        <v>15</v>
      </c>
    </row>
    <row r="32" spans="1:6" x14ac:dyDescent="0.25">
      <c r="A32" s="43">
        <v>13502</v>
      </c>
      <c r="B32" s="43" t="s">
        <v>55</v>
      </c>
      <c r="C32" s="46">
        <v>999.5</v>
      </c>
      <c r="D32" s="46">
        <v>0</v>
      </c>
      <c r="E32" s="50">
        <f t="shared" si="2"/>
        <v>999.5</v>
      </c>
      <c r="F32" s="60" t="s">
        <v>15</v>
      </c>
    </row>
    <row r="33" spans="1:6" x14ac:dyDescent="0.25">
      <c r="A33" s="43">
        <v>13503</v>
      </c>
      <c r="B33" s="43" t="s">
        <v>56</v>
      </c>
      <c r="C33" s="46">
        <v>5061</v>
      </c>
      <c r="D33" s="46">
        <v>0</v>
      </c>
      <c r="E33" s="50">
        <f t="shared" si="2"/>
        <v>5061</v>
      </c>
      <c r="F33" s="60" t="s">
        <v>15</v>
      </c>
    </row>
    <row r="34" spans="1:6" x14ac:dyDescent="0.25">
      <c r="A34" s="43">
        <v>13506</v>
      </c>
      <c r="B34" s="43" t="s">
        <v>57</v>
      </c>
      <c r="C34" s="46"/>
      <c r="D34" s="46">
        <v>0</v>
      </c>
      <c r="E34" s="50">
        <f t="shared" si="2"/>
        <v>0</v>
      </c>
      <c r="F34" s="60" t="s">
        <v>15</v>
      </c>
    </row>
    <row r="35" spans="1:6" x14ac:dyDescent="0.25">
      <c r="A35" s="43">
        <v>13509</v>
      </c>
      <c r="B35" s="43" t="s">
        <v>58</v>
      </c>
      <c r="C35" s="46">
        <v>2433</v>
      </c>
      <c r="D35" s="46">
        <v>1693.5</v>
      </c>
      <c r="E35" s="50">
        <f t="shared" si="2"/>
        <v>739.5</v>
      </c>
      <c r="F35" s="60">
        <f t="shared" si="3"/>
        <v>43.666961913197525</v>
      </c>
    </row>
    <row r="36" spans="1:6" x14ac:dyDescent="0.25">
      <c r="A36" s="43">
        <v>13510</v>
      </c>
      <c r="B36" s="43" t="s">
        <v>59</v>
      </c>
      <c r="C36" s="46">
        <v>0</v>
      </c>
      <c r="D36" s="46">
        <v>0</v>
      </c>
      <c r="E36" s="50">
        <f t="shared" si="2"/>
        <v>0</v>
      </c>
      <c r="F36" s="60" t="s">
        <v>15</v>
      </c>
    </row>
    <row r="37" spans="1:6" x14ac:dyDescent="0.25">
      <c r="A37" s="43">
        <v>13610</v>
      </c>
      <c r="B37" s="43" t="s">
        <v>60</v>
      </c>
      <c r="C37" s="46">
        <v>5517.95</v>
      </c>
      <c r="D37" s="46">
        <v>5159.17</v>
      </c>
      <c r="E37" s="50">
        <f t="shared" si="2"/>
        <v>358.77999999999975</v>
      </c>
      <c r="F37" s="60">
        <f t="shared" si="3"/>
        <v>6.9542193802491425</v>
      </c>
    </row>
    <row r="38" spans="1:6" x14ac:dyDescent="0.25">
      <c r="A38" s="43">
        <v>13620</v>
      </c>
      <c r="B38" s="43" t="s">
        <v>61</v>
      </c>
      <c r="C38" s="46">
        <v>24039.8</v>
      </c>
      <c r="D38" s="46">
        <v>11254.19</v>
      </c>
      <c r="E38" s="50">
        <f t="shared" si="2"/>
        <v>12785.609999999999</v>
      </c>
      <c r="F38" s="60">
        <f t="shared" si="3"/>
        <v>113.60755416427125</v>
      </c>
    </row>
    <row r="39" spans="1:6" x14ac:dyDescent="0.25">
      <c r="A39" s="43">
        <v>13630</v>
      </c>
      <c r="B39" s="43" t="s">
        <v>62</v>
      </c>
      <c r="C39" s="46">
        <v>5557.5</v>
      </c>
      <c r="D39" s="46">
        <v>3282</v>
      </c>
      <c r="E39" s="50">
        <f t="shared" si="2"/>
        <v>2275.5</v>
      </c>
      <c r="F39" s="60">
        <f t="shared" si="3"/>
        <v>69.33272394881169</v>
      </c>
    </row>
    <row r="40" spans="1:6" x14ac:dyDescent="0.25">
      <c r="A40" s="43">
        <v>13640</v>
      </c>
      <c r="B40" s="43" t="s">
        <v>63</v>
      </c>
      <c r="C40" s="46">
        <v>5544.47</v>
      </c>
      <c r="D40" s="46">
        <v>1137.5</v>
      </c>
      <c r="E40" s="50">
        <f t="shared" si="2"/>
        <v>4406.97</v>
      </c>
      <c r="F40" s="60">
        <f t="shared" si="3"/>
        <v>387.42593406593409</v>
      </c>
    </row>
    <row r="41" spans="1:6" x14ac:dyDescent="0.25">
      <c r="A41" s="43">
        <v>13650</v>
      </c>
      <c r="B41" s="43" t="s">
        <v>64</v>
      </c>
      <c r="C41" s="46">
        <v>0</v>
      </c>
      <c r="D41" s="46">
        <v>0</v>
      </c>
      <c r="E41" s="50">
        <f t="shared" si="2"/>
        <v>0</v>
      </c>
      <c r="F41" s="60" t="s">
        <v>15</v>
      </c>
    </row>
    <row r="42" spans="1:6" x14ac:dyDescent="0.25">
      <c r="A42" s="43">
        <v>13660</v>
      </c>
      <c r="B42" s="43" t="s">
        <v>65</v>
      </c>
      <c r="C42" s="46">
        <v>0</v>
      </c>
      <c r="D42" s="46">
        <v>0</v>
      </c>
      <c r="E42" s="50">
        <f t="shared" si="2"/>
        <v>0</v>
      </c>
      <c r="F42" s="60" t="s">
        <v>15</v>
      </c>
    </row>
    <row r="43" spans="1:6" x14ac:dyDescent="0.25">
      <c r="A43" s="43">
        <v>13760</v>
      </c>
      <c r="B43" s="43" t="s">
        <v>66</v>
      </c>
      <c r="C43" s="46">
        <v>0</v>
      </c>
      <c r="D43" s="46">
        <v>0</v>
      </c>
      <c r="E43" s="50">
        <f t="shared" si="2"/>
        <v>0</v>
      </c>
      <c r="F43" s="60" t="s">
        <v>15</v>
      </c>
    </row>
    <row r="44" spans="1:6" x14ac:dyDescent="0.25">
      <c r="A44" s="43">
        <v>13770</v>
      </c>
      <c r="B44" s="43" t="s">
        <v>67</v>
      </c>
      <c r="C44" s="46">
        <v>181.9</v>
      </c>
      <c r="D44" s="46">
        <v>0</v>
      </c>
      <c r="E44" s="50">
        <f t="shared" si="2"/>
        <v>181.9</v>
      </c>
      <c r="F44" s="60" t="s">
        <v>15</v>
      </c>
    </row>
    <row r="45" spans="1:6" x14ac:dyDescent="0.25">
      <c r="A45" s="43">
        <v>13780</v>
      </c>
      <c r="B45" s="43" t="s">
        <v>68</v>
      </c>
      <c r="C45" s="46">
        <v>11230.57</v>
      </c>
      <c r="D45" s="46">
        <v>3443.88</v>
      </c>
      <c r="E45" s="50">
        <f t="shared" si="2"/>
        <v>7786.69</v>
      </c>
      <c r="F45" s="60">
        <f t="shared" si="3"/>
        <v>226.10224514210711</v>
      </c>
    </row>
    <row r="46" spans="1:6" x14ac:dyDescent="0.25">
      <c r="A46" s="43">
        <v>13810</v>
      </c>
      <c r="B46" s="43" t="s">
        <v>69</v>
      </c>
      <c r="C46" s="46">
        <v>1000</v>
      </c>
      <c r="D46" s="46">
        <v>1000</v>
      </c>
      <c r="E46" s="50">
        <f t="shared" si="2"/>
        <v>0</v>
      </c>
      <c r="F46" s="60">
        <f t="shared" si="3"/>
        <v>0</v>
      </c>
    </row>
    <row r="47" spans="1:6" x14ac:dyDescent="0.25">
      <c r="A47" s="43">
        <v>13917</v>
      </c>
      <c r="B47" s="43" t="s">
        <v>70</v>
      </c>
      <c r="C47" s="46">
        <v>0</v>
      </c>
      <c r="D47" s="46">
        <v>0</v>
      </c>
      <c r="E47" s="50">
        <f t="shared" si="2"/>
        <v>0</v>
      </c>
      <c r="F47" s="60" t="s">
        <v>15</v>
      </c>
    </row>
    <row r="48" spans="1:6" x14ac:dyDescent="0.25">
      <c r="A48" s="43">
        <v>13950</v>
      </c>
      <c r="B48" s="43" t="s">
        <v>71</v>
      </c>
      <c r="C48" s="46">
        <v>600</v>
      </c>
      <c r="D48" s="46">
        <v>585</v>
      </c>
      <c r="E48" s="50">
        <f t="shared" si="2"/>
        <v>15</v>
      </c>
      <c r="F48" s="60">
        <f t="shared" si="3"/>
        <v>2.564102564102555</v>
      </c>
    </row>
    <row r="49" spans="1:6" x14ac:dyDescent="0.25">
      <c r="A49" s="43">
        <v>13951</v>
      </c>
      <c r="B49" s="43" t="s">
        <v>72</v>
      </c>
      <c r="C49" s="46">
        <v>3679.14</v>
      </c>
      <c r="D49" s="46">
        <v>2951.71</v>
      </c>
      <c r="E49" s="50">
        <f t="shared" si="2"/>
        <v>727.42999999999984</v>
      </c>
      <c r="F49" s="60">
        <f t="shared" si="3"/>
        <v>24.644358693774109</v>
      </c>
    </row>
    <row r="50" spans="1:6" x14ac:dyDescent="0.25">
      <c r="A50" s="43">
        <v>14010</v>
      </c>
      <c r="B50" s="43" t="s">
        <v>73</v>
      </c>
      <c r="C50" s="46">
        <v>2081.5</v>
      </c>
      <c r="D50" s="46">
        <v>1669.03</v>
      </c>
      <c r="E50" s="50">
        <f t="shared" si="2"/>
        <v>412.47</v>
      </c>
      <c r="F50" s="60">
        <f t="shared" si="3"/>
        <v>24.713156743737372</v>
      </c>
    </row>
    <row r="51" spans="1:6" x14ac:dyDescent="0.25">
      <c r="A51" s="43">
        <v>14020</v>
      </c>
      <c r="B51" s="43" t="s">
        <v>74</v>
      </c>
      <c r="C51" s="46">
        <v>3542.63</v>
      </c>
      <c r="D51" s="46">
        <v>842.3</v>
      </c>
      <c r="E51" s="50">
        <f t="shared" si="2"/>
        <v>2700.33</v>
      </c>
      <c r="F51" s="60">
        <f t="shared" si="3"/>
        <v>320.59005105069457</v>
      </c>
    </row>
    <row r="52" spans="1:6" x14ac:dyDescent="0.25">
      <c r="A52" s="43">
        <v>14023</v>
      </c>
      <c r="B52" s="43" t="s">
        <v>75</v>
      </c>
      <c r="C52" s="46">
        <v>10042.6</v>
      </c>
      <c r="D52" s="46">
        <v>5038</v>
      </c>
      <c r="E52" s="50">
        <f t="shared" si="2"/>
        <v>5004.6000000000004</v>
      </c>
      <c r="F52" s="60">
        <f t="shared" si="3"/>
        <v>99.337038507344175</v>
      </c>
    </row>
    <row r="53" spans="1:6" x14ac:dyDescent="0.25">
      <c r="A53" s="43">
        <v>14024</v>
      </c>
      <c r="B53" s="43" t="s">
        <v>76</v>
      </c>
      <c r="C53" s="46">
        <v>1744</v>
      </c>
      <c r="D53" s="46">
        <v>0</v>
      </c>
      <c r="E53" s="50">
        <f t="shared" si="2"/>
        <v>1744</v>
      </c>
      <c r="F53" s="60" t="s">
        <v>15</v>
      </c>
    </row>
    <row r="54" spans="1:6" x14ac:dyDescent="0.25">
      <c r="A54" s="43">
        <v>14032</v>
      </c>
      <c r="B54" s="43" t="s">
        <v>77</v>
      </c>
      <c r="C54" s="46">
        <v>19357.8</v>
      </c>
      <c r="D54" s="46">
        <v>26789.9</v>
      </c>
      <c r="E54" s="50">
        <f t="shared" si="2"/>
        <v>-7432.1000000000022</v>
      </c>
      <c r="F54" s="60">
        <f t="shared" si="3"/>
        <v>-27.742171490001837</v>
      </c>
    </row>
    <row r="55" spans="1:6" x14ac:dyDescent="0.25">
      <c r="A55" s="43">
        <v>14050</v>
      </c>
      <c r="B55" s="43" t="s">
        <v>78</v>
      </c>
      <c r="C55" s="46">
        <v>0</v>
      </c>
      <c r="D55" s="46">
        <v>0</v>
      </c>
      <c r="E55" s="50">
        <f t="shared" si="2"/>
        <v>0</v>
      </c>
      <c r="F55" s="60" t="s">
        <v>15</v>
      </c>
    </row>
    <row r="56" spans="1:6" x14ac:dyDescent="0.25">
      <c r="A56" s="43">
        <v>14130</v>
      </c>
      <c r="B56" s="43" t="s">
        <v>79</v>
      </c>
      <c r="C56" s="46">
        <v>1459.99</v>
      </c>
      <c r="D56" s="46">
        <v>0</v>
      </c>
      <c r="E56" s="50">
        <f t="shared" si="2"/>
        <v>1459.99</v>
      </c>
      <c r="F56" s="60" t="s">
        <v>15</v>
      </c>
    </row>
    <row r="57" spans="1:6" x14ac:dyDescent="0.25">
      <c r="A57" s="43">
        <v>14140</v>
      </c>
      <c r="B57" s="43" t="s">
        <v>80</v>
      </c>
      <c r="C57" s="46">
        <v>1482</v>
      </c>
      <c r="D57" s="46">
        <v>1235</v>
      </c>
      <c r="E57" s="50">
        <f t="shared" si="2"/>
        <v>247</v>
      </c>
      <c r="F57" s="60">
        <f t="shared" si="3"/>
        <v>20</v>
      </c>
    </row>
    <row r="58" spans="1:6" x14ac:dyDescent="0.25">
      <c r="A58" s="43">
        <v>14210</v>
      </c>
      <c r="B58" s="43" t="s">
        <v>81</v>
      </c>
      <c r="C58" s="46">
        <v>0</v>
      </c>
      <c r="D58" s="46">
        <v>0</v>
      </c>
      <c r="E58" s="50">
        <f t="shared" si="2"/>
        <v>0</v>
      </c>
      <c r="F58" s="60" t="s">
        <v>15</v>
      </c>
    </row>
    <row r="59" spans="1:6" x14ac:dyDescent="0.25">
      <c r="A59" s="43">
        <v>14220</v>
      </c>
      <c r="B59" s="43" t="s">
        <v>82</v>
      </c>
      <c r="C59" s="46">
        <v>0</v>
      </c>
      <c r="D59" s="46">
        <v>192</v>
      </c>
      <c r="E59" s="50">
        <f t="shared" si="2"/>
        <v>-192</v>
      </c>
      <c r="F59" s="60">
        <f t="shared" si="3"/>
        <v>-100</v>
      </c>
    </row>
    <row r="60" spans="1:6" x14ac:dyDescent="0.25">
      <c r="A60" s="43">
        <v>14310</v>
      </c>
      <c r="B60" s="43" t="s">
        <v>83</v>
      </c>
      <c r="C60" s="46">
        <v>7278.5</v>
      </c>
      <c r="D60" s="46">
        <v>5124.3</v>
      </c>
      <c r="E60" s="50">
        <f t="shared" si="2"/>
        <v>2154.1999999999998</v>
      </c>
      <c r="F60" s="60">
        <f t="shared" si="3"/>
        <v>42.038912631969225</v>
      </c>
    </row>
    <row r="61" spans="1:6" x14ac:dyDescent="0.25">
      <c r="A61" s="43">
        <v>14410</v>
      </c>
      <c r="B61" s="43" t="s">
        <v>84</v>
      </c>
      <c r="C61" s="46">
        <v>784</v>
      </c>
      <c r="D61" s="46">
        <v>0</v>
      </c>
      <c r="E61" s="50">
        <f t="shared" si="2"/>
        <v>784</v>
      </c>
      <c r="F61" s="60" t="s">
        <v>15</v>
      </c>
    </row>
    <row r="62" spans="1:6" x14ac:dyDescent="0.25">
      <c r="A62" s="56"/>
      <c r="B62" s="56" t="s">
        <v>85</v>
      </c>
      <c r="C62" s="53">
        <f>SUM(C16:C61)</f>
        <v>177869.88999999998</v>
      </c>
      <c r="D62" s="57">
        <f>SUM(D16:D61)</f>
        <v>97755.82</v>
      </c>
      <c r="E62" s="70">
        <f t="shared" si="2"/>
        <v>80114.069999999978</v>
      </c>
      <c r="F62" s="71">
        <f t="shared" si="3"/>
        <v>81.953248410171341</v>
      </c>
    </row>
    <row r="63" spans="1:6" ht="43.5" x14ac:dyDescent="0.25">
      <c r="A63" s="41" t="s">
        <v>86</v>
      </c>
      <c r="B63" s="41" t="s">
        <v>87</v>
      </c>
      <c r="C63" s="59" t="s">
        <v>121</v>
      </c>
      <c r="D63" s="59" t="s">
        <v>124</v>
      </c>
      <c r="E63" s="59" t="s">
        <v>25</v>
      </c>
      <c r="F63" s="59" t="s">
        <v>26</v>
      </c>
    </row>
    <row r="64" spans="1:6" x14ac:dyDescent="0.25">
      <c r="A64" s="43">
        <v>13210</v>
      </c>
      <c r="B64" s="43" t="s">
        <v>88</v>
      </c>
      <c r="C64" s="46">
        <v>30319.52</v>
      </c>
      <c r="D64" s="46">
        <v>23719.48</v>
      </c>
      <c r="E64" s="50">
        <f>C64-D64</f>
        <v>6600.0400000000009</v>
      </c>
      <c r="F64" s="60">
        <f t="shared" si="3"/>
        <v>27.825399207739807</v>
      </c>
    </row>
    <row r="65" spans="1:8" x14ac:dyDescent="0.25">
      <c r="A65" s="43">
        <v>13230</v>
      </c>
      <c r="B65" s="43" t="s">
        <v>89</v>
      </c>
      <c r="C65" s="46">
        <v>4705</v>
      </c>
      <c r="D65" s="46">
        <v>5101.2</v>
      </c>
      <c r="E65" s="50">
        <f t="shared" ref="E65:E67" si="4">C65-D65</f>
        <v>-396.19999999999982</v>
      </c>
      <c r="F65" s="60">
        <f t="shared" si="3"/>
        <v>-7.7667999686348281</v>
      </c>
    </row>
    <row r="66" spans="1:8" x14ac:dyDescent="0.25">
      <c r="A66" s="43">
        <v>13250</v>
      </c>
      <c r="B66" s="43" t="s">
        <v>90</v>
      </c>
      <c r="C66" s="46">
        <v>534.02</v>
      </c>
      <c r="D66" s="46">
        <v>417.6</v>
      </c>
      <c r="E66" s="50">
        <f t="shared" si="4"/>
        <v>116.41999999999996</v>
      </c>
      <c r="F66" s="60">
        <f t="shared" si="3"/>
        <v>27.878352490421449</v>
      </c>
    </row>
    <row r="67" spans="1:8" x14ac:dyDescent="0.25">
      <c r="A67" s="56"/>
      <c r="B67" s="56" t="s">
        <v>91</v>
      </c>
      <c r="C67" s="57">
        <f>C64+C65+C66</f>
        <v>35558.54</v>
      </c>
      <c r="D67" s="57">
        <f>SUM(D64:D66)</f>
        <v>29238.28</v>
      </c>
      <c r="E67" s="70">
        <f t="shared" si="4"/>
        <v>6320.260000000002</v>
      </c>
      <c r="F67" s="60">
        <f t="shared" si="3"/>
        <v>21.616387831295143</v>
      </c>
    </row>
    <row r="68" spans="1:8" ht="43.5" x14ac:dyDescent="0.25">
      <c r="A68" s="41" t="s">
        <v>92</v>
      </c>
      <c r="B68" s="41" t="s">
        <v>93</v>
      </c>
      <c r="C68" s="59" t="s">
        <v>121</v>
      </c>
      <c r="D68" s="59" t="s">
        <v>124</v>
      </c>
      <c r="E68" s="59" t="s">
        <v>25</v>
      </c>
      <c r="F68" s="59" t="s">
        <v>26</v>
      </c>
    </row>
    <row r="69" spans="1:8" x14ac:dyDescent="0.25">
      <c r="A69" s="43">
        <v>21200</v>
      </c>
      <c r="B69" s="43" t="s">
        <v>94</v>
      </c>
      <c r="C69" s="46">
        <v>26740</v>
      </c>
      <c r="D69" s="46">
        <v>4080</v>
      </c>
      <c r="E69" s="50">
        <f>C69-D69</f>
        <v>22660</v>
      </c>
      <c r="F69" s="60">
        <f t="shared" si="3"/>
        <v>555.39215686274508</v>
      </c>
    </row>
    <row r="70" spans="1:8" x14ac:dyDescent="0.25">
      <c r="A70" s="43">
        <v>22100</v>
      </c>
      <c r="B70" s="43" t="s">
        <v>95</v>
      </c>
      <c r="C70" s="46">
        <v>0</v>
      </c>
      <c r="D70" s="46">
        <v>0</v>
      </c>
      <c r="E70" s="50">
        <f t="shared" ref="E70:E72" si="5">C70-D70</f>
        <v>0</v>
      </c>
      <c r="F70" s="60" t="s">
        <v>15</v>
      </c>
    </row>
    <row r="71" spans="1:8" x14ac:dyDescent="0.25">
      <c r="A71" s="43">
        <v>22200</v>
      </c>
      <c r="B71" s="43" t="s">
        <v>96</v>
      </c>
      <c r="C71" s="46">
        <v>30518.080000000002</v>
      </c>
      <c r="D71" s="46">
        <v>24452</v>
      </c>
      <c r="E71" s="50">
        <f t="shared" si="5"/>
        <v>6066.0800000000017</v>
      </c>
      <c r="F71" s="60">
        <f t="shared" si="3"/>
        <v>24.808113855717323</v>
      </c>
      <c r="H71" s="65"/>
    </row>
    <row r="72" spans="1:8" x14ac:dyDescent="0.25">
      <c r="A72" s="56"/>
      <c r="B72" s="56" t="s">
        <v>97</v>
      </c>
      <c r="C72" s="57">
        <f>SUM(C69:C71)</f>
        <v>57258.080000000002</v>
      </c>
      <c r="D72" s="57">
        <f>SUM(D69:D71)</f>
        <v>28532</v>
      </c>
      <c r="E72" s="70">
        <f t="shared" si="5"/>
        <v>28726.080000000002</v>
      </c>
      <c r="F72" s="60">
        <f t="shared" si="3"/>
        <v>100.68021870180849</v>
      </c>
    </row>
    <row r="73" spans="1:8" ht="40.5" customHeight="1" x14ac:dyDescent="0.25">
      <c r="A73" s="41" t="s">
        <v>98</v>
      </c>
      <c r="B73" s="41" t="s">
        <v>99</v>
      </c>
      <c r="C73" s="42" t="s">
        <v>121</v>
      </c>
      <c r="D73" s="59" t="s">
        <v>123</v>
      </c>
      <c r="E73" s="59" t="s">
        <v>25</v>
      </c>
      <c r="F73" s="59" t="s">
        <v>26</v>
      </c>
    </row>
    <row r="74" spans="1:8" x14ac:dyDescent="0.25">
      <c r="A74" s="55">
        <v>31121</v>
      </c>
      <c r="B74" s="55" t="s">
        <v>100</v>
      </c>
      <c r="C74" s="72">
        <v>0</v>
      </c>
      <c r="D74" s="73" t="s">
        <v>15</v>
      </c>
      <c r="E74" s="74" t="s">
        <v>15</v>
      </c>
      <c r="F74" s="75" t="s">
        <v>15</v>
      </c>
    </row>
    <row r="75" spans="1:8" x14ac:dyDescent="0.25">
      <c r="A75" s="43">
        <v>31122</v>
      </c>
      <c r="B75" s="43" t="s">
        <v>101</v>
      </c>
      <c r="C75" s="54">
        <v>0</v>
      </c>
      <c r="D75" s="46">
        <v>0</v>
      </c>
      <c r="E75" s="50">
        <f>C75-D75</f>
        <v>0</v>
      </c>
      <c r="F75" s="75" t="s">
        <v>15</v>
      </c>
    </row>
    <row r="76" spans="1:8" x14ac:dyDescent="0.25">
      <c r="A76" s="43">
        <v>31123</v>
      </c>
      <c r="B76" s="43" t="s">
        <v>102</v>
      </c>
      <c r="C76" s="46">
        <v>0</v>
      </c>
      <c r="D76" s="46">
        <v>49999.89</v>
      </c>
      <c r="E76" s="50">
        <f t="shared" ref="E76:E93" si="6">C76-D76</f>
        <v>-49999.89</v>
      </c>
      <c r="F76" s="75">
        <f t="shared" ref="F76" si="7">C76/D76*100-100</f>
        <v>-100</v>
      </c>
    </row>
    <row r="77" spans="1:8" x14ac:dyDescent="0.25">
      <c r="A77" s="43">
        <v>31124</v>
      </c>
      <c r="B77" s="43" t="s">
        <v>103</v>
      </c>
      <c r="C77" s="46">
        <v>0</v>
      </c>
      <c r="D77" s="46">
        <v>0</v>
      </c>
      <c r="E77" s="50">
        <f t="shared" si="6"/>
        <v>0</v>
      </c>
      <c r="F77" s="75" t="s">
        <v>15</v>
      </c>
    </row>
    <row r="78" spans="1:8" x14ac:dyDescent="0.25">
      <c r="A78" s="43">
        <v>31230</v>
      </c>
      <c r="B78" s="43" t="s">
        <v>104</v>
      </c>
      <c r="C78" s="46">
        <v>26899.15</v>
      </c>
      <c r="D78" s="46">
        <v>0</v>
      </c>
      <c r="E78" s="50">
        <f t="shared" si="6"/>
        <v>26899.15</v>
      </c>
      <c r="F78" s="75" t="s">
        <v>15</v>
      </c>
    </row>
    <row r="79" spans="1:8" x14ac:dyDescent="0.25">
      <c r="A79" s="43">
        <v>31240</v>
      </c>
      <c r="B79" s="43" t="s">
        <v>105</v>
      </c>
      <c r="C79" s="46">
        <v>0</v>
      </c>
      <c r="D79" s="46">
        <v>0</v>
      </c>
      <c r="E79" s="50">
        <f t="shared" si="6"/>
        <v>0</v>
      </c>
      <c r="F79" s="75" t="s">
        <v>15</v>
      </c>
    </row>
    <row r="80" spans="1:8" x14ac:dyDescent="0.25">
      <c r="A80" s="43">
        <v>31250</v>
      </c>
      <c r="B80" s="43" t="s">
        <v>106</v>
      </c>
      <c r="C80" s="46">
        <v>0</v>
      </c>
      <c r="D80" s="46">
        <v>0</v>
      </c>
      <c r="E80" s="50">
        <f t="shared" si="6"/>
        <v>0</v>
      </c>
      <c r="F80" s="75" t="s">
        <v>15</v>
      </c>
    </row>
    <row r="81" spans="1:7" x14ac:dyDescent="0.25">
      <c r="A81" s="43">
        <v>31260</v>
      </c>
      <c r="B81" s="43" t="s">
        <v>107</v>
      </c>
      <c r="C81" s="46">
        <v>0</v>
      </c>
      <c r="D81" s="46">
        <v>0</v>
      </c>
      <c r="E81" s="50">
        <f t="shared" si="6"/>
        <v>0</v>
      </c>
      <c r="F81" s="75" t="s">
        <v>15</v>
      </c>
    </row>
    <row r="82" spans="1:7" x14ac:dyDescent="0.25">
      <c r="A82" s="43">
        <v>31270</v>
      </c>
      <c r="B82" s="43" t="s">
        <v>108</v>
      </c>
      <c r="C82" s="46">
        <v>0</v>
      </c>
      <c r="D82" s="46">
        <v>0</v>
      </c>
      <c r="E82" s="50">
        <f t="shared" si="6"/>
        <v>0</v>
      </c>
      <c r="F82" s="75" t="s">
        <v>15</v>
      </c>
    </row>
    <row r="83" spans="1:7" x14ac:dyDescent="0.25">
      <c r="A83" s="43">
        <v>31510</v>
      </c>
      <c r="B83" s="43" t="s">
        <v>109</v>
      </c>
      <c r="C83" s="46">
        <v>0</v>
      </c>
      <c r="D83" s="46">
        <v>0</v>
      </c>
      <c r="E83" s="50">
        <f t="shared" si="6"/>
        <v>0</v>
      </c>
      <c r="F83" s="75" t="s">
        <v>15</v>
      </c>
    </row>
    <row r="84" spans="1:7" x14ac:dyDescent="0.25">
      <c r="A84" s="43">
        <v>31610</v>
      </c>
      <c r="B84" s="43" t="s">
        <v>110</v>
      </c>
      <c r="C84" s="46">
        <v>0</v>
      </c>
      <c r="D84" s="46">
        <v>0</v>
      </c>
      <c r="E84" s="50">
        <f t="shared" si="6"/>
        <v>0</v>
      </c>
      <c r="F84" s="75" t="s">
        <v>15</v>
      </c>
    </row>
    <row r="85" spans="1:7" x14ac:dyDescent="0.25">
      <c r="A85" s="43">
        <v>31620</v>
      </c>
      <c r="B85" s="43" t="s">
        <v>111</v>
      </c>
      <c r="C85" s="46">
        <v>0</v>
      </c>
      <c r="D85" s="46">
        <v>0</v>
      </c>
      <c r="E85" s="50">
        <f t="shared" si="6"/>
        <v>0</v>
      </c>
      <c r="F85" s="75" t="s">
        <v>15</v>
      </c>
    </row>
    <row r="86" spans="1:7" x14ac:dyDescent="0.25">
      <c r="A86" s="43">
        <v>31660</v>
      </c>
      <c r="B86" s="43" t="s">
        <v>112</v>
      </c>
      <c r="C86" s="46">
        <v>0</v>
      </c>
      <c r="D86" s="46">
        <v>0</v>
      </c>
      <c r="E86" s="50">
        <f t="shared" si="6"/>
        <v>0</v>
      </c>
      <c r="F86" s="75" t="s">
        <v>15</v>
      </c>
    </row>
    <row r="87" spans="1:7" x14ac:dyDescent="0.25">
      <c r="A87" s="43">
        <v>32100</v>
      </c>
      <c r="B87" s="43" t="s">
        <v>113</v>
      </c>
      <c r="C87" s="46">
        <v>2540</v>
      </c>
      <c r="D87" s="46">
        <v>0</v>
      </c>
      <c r="E87" s="50">
        <f t="shared" si="6"/>
        <v>2540</v>
      </c>
      <c r="F87" s="75" t="s">
        <v>15</v>
      </c>
    </row>
    <row r="88" spans="1:7" x14ac:dyDescent="0.25">
      <c r="A88" s="43">
        <v>32120</v>
      </c>
      <c r="B88" s="43" t="s">
        <v>114</v>
      </c>
      <c r="C88" s="46">
        <v>0</v>
      </c>
      <c r="D88" s="46">
        <v>0</v>
      </c>
      <c r="E88" s="50">
        <f t="shared" si="6"/>
        <v>0</v>
      </c>
      <c r="F88" s="75" t="s">
        <v>15</v>
      </c>
    </row>
    <row r="89" spans="1:7" x14ac:dyDescent="0.25">
      <c r="A89" s="43">
        <v>31690</v>
      </c>
      <c r="B89" s="43" t="s">
        <v>115</v>
      </c>
      <c r="C89" s="46">
        <v>0</v>
      </c>
      <c r="D89" s="46">
        <v>0</v>
      </c>
      <c r="E89" s="50">
        <f t="shared" si="6"/>
        <v>0</v>
      </c>
      <c r="F89" s="75" t="s">
        <v>15</v>
      </c>
    </row>
    <row r="90" spans="1:7" x14ac:dyDescent="0.25">
      <c r="A90" s="43">
        <v>33200</v>
      </c>
      <c r="B90" s="43" t="s">
        <v>116</v>
      </c>
      <c r="C90" s="46"/>
      <c r="D90" s="46">
        <v>0</v>
      </c>
      <c r="E90" s="50">
        <f t="shared" si="6"/>
        <v>0</v>
      </c>
      <c r="F90" s="75" t="s">
        <v>15</v>
      </c>
    </row>
    <row r="91" spans="1:7" x14ac:dyDescent="0.25">
      <c r="A91" s="43">
        <v>31702</v>
      </c>
      <c r="B91" s="43" t="s">
        <v>117</v>
      </c>
      <c r="C91" s="46">
        <v>0</v>
      </c>
      <c r="D91" s="46">
        <v>0</v>
      </c>
      <c r="E91" s="50">
        <f t="shared" si="6"/>
        <v>0</v>
      </c>
      <c r="F91" s="75" t="s">
        <v>15</v>
      </c>
    </row>
    <row r="92" spans="1:7" x14ac:dyDescent="0.25">
      <c r="A92" s="43">
        <v>34000</v>
      </c>
      <c r="B92" s="43" t="s">
        <v>118</v>
      </c>
      <c r="C92" s="46">
        <v>0</v>
      </c>
      <c r="D92" s="61">
        <v>0</v>
      </c>
      <c r="E92" s="50">
        <f t="shared" si="6"/>
        <v>0</v>
      </c>
      <c r="F92" s="75" t="s">
        <v>15</v>
      </c>
    </row>
    <row r="93" spans="1:7" x14ac:dyDescent="0.25">
      <c r="A93" s="62"/>
      <c r="B93" s="63" t="s">
        <v>119</v>
      </c>
      <c r="C93" s="64">
        <f>SUM(C75:C92)</f>
        <v>29439.15</v>
      </c>
      <c r="D93" s="64">
        <f>SUM(D75:D92)</f>
        <v>49999.89</v>
      </c>
      <c r="E93" s="76">
        <f t="shared" si="6"/>
        <v>-20560.739999999998</v>
      </c>
      <c r="F93" s="77">
        <f>C93/D93*100-100</f>
        <v>-41.12157046745503</v>
      </c>
      <c r="G93" s="65"/>
    </row>
    <row r="94" spans="1:7" x14ac:dyDescent="0.25">
      <c r="A94" s="55"/>
      <c r="B94" s="56" t="s">
        <v>120</v>
      </c>
      <c r="C94" s="57">
        <f>C14+C62+C67+C72+C93</f>
        <v>1261122.6100000001</v>
      </c>
      <c r="D94" s="57">
        <f>D14+D62+D67+D72+D93</f>
        <v>1051162.7699999998</v>
      </c>
      <c r="E94" s="57">
        <f>C94-D94</f>
        <v>209959.84000000032</v>
      </c>
      <c r="F94" s="58">
        <f>C94/D94*100-100</f>
        <v>19.974055968515742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J14" sqref="J14"/>
    </sheetView>
  </sheetViews>
  <sheetFormatPr defaultRowHeight="15" x14ac:dyDescent="0.25"/>
  <cols>
    <col min="1" max="1" width="6" customWidth="1"/>
    <col min="2" max="2" width="6.7109375" bestFit="1" customWidth="1"/>
    <col min="3" max="3" width="50.28515625" customWidth="1"/>
    <col min="5" max="5" width="11.28515625" customWidth="1"/>
    <col min="7" max="7" width="14.5703125" customWidth="1"/>
  </cols>
  <sheetData>
    <row r="1" spans="1:7" s="78" customFormat="1" ht="45.75" thickBot="1" x14ac:dyDescent="0.3">
      <c r="C1" s="116" t="s">
        <v>234</v>
      </c>
    </row>
    <row r="2" spans="1:7" ht="49.5" customHeight="1" thickBot="1" x14ac:dyDescent="0.3">
      <c r="A2" s="120" t="s">
        <v>128</v>
      </c>
      <c r="B2" s="121" t="s">
        <v>23</v>
      </c>
      <c r="C2" s="121" t="s">
        <v>129</v>
      </c>
      <c r="D2" s="119" t="s">
        <v>130</v>
      </c>
      <c r="E2" s="119" t="s">
        <v>131</v>
      </c>
      <c r="F2" s="119" t="s">
        <v>132</v>
      </c>
      <c r="G2" s="119" t="s">
        <v>179</v>
      </c>
    </row>
    <row r="3" spans="1:7" ht="15.75" thickBot="1" x14ac:dyDescent="0.3">
      <c r="A3" s="186"/>
      <c r="B3" s="79"/>
      <c r="C3" s="79"/>
      <c r="D3" s="79"/>
      <c r="E3" s="79"/>
      <c r="F3" s="79"/>
      <c r="G3" s="79"/>
    </row>
    <row r="4" spans="1:7" ht="15.75" thickBot="1" x14ac:dyDescent="0.3">
      <c r="A4" s="187"/>
      <c r="B4" s="80"/>
      <c r="C4" s="188" t="s">
        <v>133</v>
      </c>
      <c r="D4" s="81">
        <v>576471</v>
      </c>
      <c r="E4" s="81">
        <v>408921</v>
      </c>
      <c r="F4" s="81">
        <v>985392</v>
      </c>
      <c r="G4" s="82">
        <v>29439.15</v>
      </c>
    </row>
    <row r="5" spans="1:7" ht="15.75" thickBot="1" x14ac:dyDescent="0.3">
      <c r="A5" s="12"/>
      <c r="B5" s="83">
        <v>180</v>
      </c>
      <c r="C5" s="83" t="s">
        <v>134</v>
      </c>
      <c r="D5" s="189">
        <v>50000</v>
      </c>
      <c r="E5" s="189">
        <v>5000</v>
      </c>
      <c r="F5" s="189">
        <v>55000</v>
      </c>
      <c r="G5" s="83" t="s">
        <v>135</v>
      </c>
    </row>
    <row r="6" spans="1:7" ht="15.75" thickBot="1" x14ac:dyDescent="0.3">
      <c r="A6" s="190"/>
      <c r="B6" s="84">
        <v>18444</v>
      </c>
      <c r="C6" s="84" t="s">
        <v>136</v>
      </c>
      <c r="D6" s="191">
        <v>50000</v>
      </c>
      <c r="E6" s="191">
        <v>5000</v>
      </c>
      <c r="F6" s="191">
        <v>55000</v>
      </c>
      <c r="G6" s="84" t="s">
        <v>135</v>
      </c>
    </row>
    <row r="7" spans="1:7" ht="21.75" customHeight="1" thickBot="1" x14ac:dyDescent="0.3">
      <c r="A7" s="192">
        <v>1</v>
      </c>
      <c r="B7" s="85">
        <v>51616</v>
      </c>
      <c r="C7" s="193" t="s">
        <v>137</v>
      </c>
      <c r="D7" s="194">
        <v>5000</v>
      </c>
      <c r="E7" s="195" t="s">
        <v>138</v>
      </c>
      <c r="F7" s="196">
        <v>5000</v>
      </c>
      <c r="G7" s="197">
        <v>0</v>
      </c>
    </row>
    <row r="8" spans="1:7" ht="20.25" customHeight="1" thickBot="1" x14ac:dyDescent="0.3">
      <c r="A8" s="192">
        <v>2</v>
      </c>
      <c r="B8" s="85">
        <v>53735</v>
      </c>
      <c r="C8" s="198" t="s">
        <v>139</v>
      </c>
      <c r="D8" s="194">
        <v>5000</v>
      </c>
      <c r="E8" s="195" t="s">
        <v>138</v>
      </c>
      <c r="F8" s="196">
        <v>5000</v>
      </c>
      <c r="G8" s="197">
        <v>0</v>
      </c>
    </row>
    <row r="9" spans="1:7" ht="30.75" thickBot="1" x14ac:dyDescent="0.3">
      <c r="A9" s="192">
        <v>3</v>
      </c>
      <c r="B9" s="85">
        <v>53750</v>
      </c>
      <c r="C9" s="199" t="s">
        <v>140</v>
      </c>
      <c r="D9" s="194">
        <v>5000</v>
      </c>
      <c r="E9" s="195" t="s">
        <v>138</v>
      </c>
      <c r="F9" s="196">
        <v>5000</v>
      </c>
      <c r="G9" s="197">
        <v>0</v>
      </c>
    </row>
    <row r="10" spans="1:7" ht="30.75" thickBot="1" x14ac:dyDescent="0.3">
      <c r="A10" s="192">
        <v>4</v>
      </c>
      <c r="B10" s="85">
        <v>53772</v>
      </c>
      <c r="C10" s="199" t="s">
        <v>141</v>
      </c>
      <c r="D10" s="194">
        <v>15000</v>
      </c>
      <c r="E10" s="195" t="s">
        <v>138</v>
      </c>
      <c r="F10" s="196">
        <v>15000</v>
      </c>
      <c r="G10" s="197">
        <v>0</v>
      </c>
    </row>
    <row r="11" spans="1:7" ht="15.75" thickBot="1" x14ac:dyDescent="0.3">
      <c r="A11" s="192">
        <v>5</v>
      </c>
      <c r="B11" s="85">
        <v>53773</v>
      </c>
      <c r="C11" s="200" t="s">
        <v>142</v>
      </c>
      <c r="D11" s="194">
        <v>20000</v>
      </c>
      <c r="E11" s="194">
        <v>5000</v>
      </c>
      <c r="F11" s="196">
        <v>25000</v>
      </c>
      <c r="G11" s="197">
        <v>0</v>
      </c>
    </row>
    <row r="12" spans="1:7" ht="15.75" thickBot="1" x14ac:dyDescent="0.3">
      <c r="A12" s="201"/>
      <c r="B12" s="86">
        <v>660</v>
      </c>
      <c r="C12" s="202" t="s">
        <v>143</v>
      </c>
      <c r="D12" s="203">
        <v>368471</v>
      </c>
      <c r="E12" s="203">
        <v>321530</v>
      </c>
      <c r="F12" s="203">
        <v>690001</v>
      </c>
      <c r="G12" s="204">
        <v>29439.15</v>
      </c>
    </row>
    <row r="13" spans="1:7" ht="15.75" thickBot="1" x14ac:dyDescent="0.3">
      <c r="A13" s="205"/>
      <c r="B13" s="87">
        <v>66480</v>
      </c>
      <c r="C13" s="206" t="s">
        <v>144</v>
      </c>
      <c r="D13" s="207">
        <v>368471</v>
      </c>
      <c r="E13" s="207">
        <v>321530</v>
      </c>
      <c r="F13" s="207">
        <v>690001</v>
      </c>
      <c r="G13" s="208">
        <v>29439.15</v>
      </c>
    </row>
    <row r="14" spans="1:7" ht="15.75" thickBot="1" x14ac:dyDescent="0.3">
      <c r="A14" s="209">
        <v>6</v>
      </c>
      <c r="B14" s="88">
        <v>41635</v>
      </c>
      <c r="C14" s="210" t="s">
        <v>145</v>
      </c>
      <c r="D14" s="211">
        <v>5000</v>
      </c>
      <c r="E14" s="200" t="s">
        <v>138</v>
      </c>
      <c r="F14" s="212">
        <v>5000</v>
      </c>
      <c r="G14" s="197">
        <v>0</v>
      </c>
    </row>
    <row r="15" spans="1:7" ht="15.75" thickBot="1" x14ac:dyDescent="0.3">
      <c r="A15" s="213">
        <v>7</v>
      </c>
      <c r="B15" s="88">
        <v>41641</v>
      </c>
      <c r="C15" s="214" t="s">
        <v>146</v>
      </c>
      <c r="D15" s="211">
        <v>35000</v>
      </c>
      <c r="E15" s="211">
        <v>5000</v>
      </c>
      <c r="F15" s="212">
        <v>40000</v>
      </c>
      <c r="G15" s="197">
        <v>0</v>
      </c>
    </row>
    <row r="16" spans="1:7" ht="15.75" thickBot="1" x14ac:dyDescent="0.3">
      <c r="A16" s="209">
        <v>8</v>
      </c>
      <c r="B16" s="88">
        <v>47270</v>
      </c>
      <c r="C16" s="214" t="s">
        <v>147</v>
      </c>
      <c r="D16" s="211">
        <v>18375</v>
      </c>
      <c r="E16" s="211">
        <v>114530</v>
      </c>
      <c r="F16" s="212">
        <v>132905</v>
      </c>
      <c r="G16" s="197">
        <v>0</v>
      </c>
    </row>
    <row r="17" spans="1:7" ht="15.75" thickBot="1" x14ac:dyDescent="0.3">
      <c r="A17" s="215">
        <v>9</v>
      </c>
      <c r="B17" s="216">
        <v>51071</v>
      </c>
      <c r="C17" s="197" t="s">
        <v>148</v>
      </c>
      <c r="D17" s="217">
        <v>8000</v>
      </c>
      <c r="E17" s="217">
        <v>12000</v>
      </c>
      <c r="F17" s="212">
        <v>20000</v>
      </c>
      <c r="G17" s="197">
        <v>0</v>
      </c>
    </row>
    <row r="18" spans="1:7" ht="30.75" thickBot="1" x14ac:dyDescent="0.3">
      <c r="A18" s="209">
        <v>10</v>
      </c>
      <c r="B18" s="88">
        <v>51085</v>
      </c>
      <c r="C18" s="198" t="s">
        <v>149</v>
      </c>
      <c r="D18" s="211">
        <v>15000</v>
      </c>
      <c r="E18" s="211">
        <v>5000</v>
      </c>
      <c r="F18" s="212">
        <v>20000</v>
      </c>
      <c r="G18" s="197">
        <v>0</v>
      </c>
    </row>
    <row r="19" spans="1:7" ht="45.75" thickBot="1" x14ac:dyDescent="0.3">
      <c r="A19" s="215">
        <v>11</v>
      </c>
      <c r="B19" s="88">
        <v>51581</v>
      </c>
      <c r="C19" s="198" t="s">
        <v>150</v>
      </c>
      <c r="D19" s="211">
        <v>30000</v>
      </c>
      <c r="E19" s="211">
        <v>30000</v>
      </c>
      <c r="F19" s="212">
        <v>60000</v>
      </c>
      <c r="G19" s="197">
        <v>0</v>
      </c>
    </row>
    <row r="20" spans="1:7" ht="30.75" thickBot="1" x14ac:dyDescent="0.3">
      <c r="A20" s="209">
        <v>12</v>
      </c>
      <c r="B20" s="88">
        <v>51589</v>
      </c>
      <c r="C20" s="214" t="s">
        <v>151</v>
      </c>
      <c r="D20" s="211">
        <v>30000</v>
      </c>
      <c r="E20" s="211">
        <v>10000</v>
      </c>
      <c r="F20" s="212">
        <v>40000</v>
      </c>
      <c r="G20" s="197">
        <v>0</v>
      </c>
    </row>
    <row r="21" spans="1:7" ht="15.75" thickBot="1" x14ac:dyDescent="0.3">
      <c r="A21" s="215">
        <v>13</v>
      </c>
      <c r="B21" s="88">
        <v>51604</v>
      </c>
      <c r="C21" s="214" t="s">
        <v>152</v>
      </c>
      <c r="D21" s="200" t="s">
        <v>153</v>
      </c>
      <c r="E21" s="200" t="s">
        <v>138</v>
      </c>
      <c r="F21" s="218" t="s">
        <v>154</v>
      </c>
      <c r="G21" s="197">
        <v>0</v>
      </c>
    </row>
    <row r="22" spans="1:7" ht="15.75" thickBot="1" x14ac:dyDescent="0.3">
      <c r="A22" s="209">
        <v>14</v>
      </c>
      <c r="B22" s="88">
        <v>51721</v>
      </c>
      <c r="C22" s="214" t="s">
        <v>155</v>
      </c>
      <c r="D22" s="200" t="s">
        <v>153</v>
      </c>
      <c r="E22" s="200" t="s">
        <v>138</v>
      </c>
      <c r="F22" s="218" t="s">
        <v>154</v>
      </c>
      <c r="G22" s="197">
        <v>0</v>
      </c>
    </row>
    <row r="23" spans="1:7" ht="30.75" thickBot="1" x14ac:dyDescent="0.3">
      <c r="A23" s="215">
        <v>15</v>
      </c>
      <c r="B23" s="216">
        <v>51722</v>
      </c>
      <c r="C23" s="199" t="s">
        <v>156</v>
      </c>
      <c r="D23" s="217">
        <v>15000</v>
      </c>
      <c r="E23" s="217">
        <v>5000</v>
      </c>
      <c r="F23" s="196">
        <v>20000</v>
      </c>
      <c r="G23" s="197">
        <v>0</v>
      </c>
    </row>
    <row r="24" spans="1:7" ht="45.75" thickBot="1" x14ac:dyDescent="0.3">
      <c r="A24" s="209">
        <v>16</v>
      </c>
      <c r="B24" s="88">
        <v>52894</v>
      </c>
      <c r="C24" s="214" t="s">
        <v>157</v>
      </c>
      <c r="D24" s="211">
        <v>40000</v>
      </c>
      <c r="E24" s="211">
        <v>25000</v>
      </c>
      <c r="F24" s="212">
        <v>65000</v>
      </c>
      <c r="G24" s="197">
        <v>0</v>
      </c>
    </row>
    <row r="25" spans="1:7" ht="30.75" thickBot="1" x14ac:dyDescent="0.3">
      <c r="A25" s="215">
        <v>17</v>
      </c>
      <c r="B25" s="88">
        <v>52906</v>
      </c>
      <c r="C25" s="198" t="s">
        <v>158</v>
      </c>
      <c r="D25" s="211">
        <v>5000</v>
      </c>
      <c r="E25" s="200" t="s">
        <v>138</v>
      </c>
      <c r="F25" s="212">
        <v>5000</v>
      </c>
      <c r="G25" s="197">
        <v>0</v>
      </c>
    </row>
    <row r="26" spans="1:7" ht="15.75" thickBot="1" x14ac:dyDescent="0.3">
      <c r="A26" s="209">
        <v>18</v>
      </c>
      <c r="B26" s="88">
        <v>53121</v>
      </c>
      <c r="C26" s="198" t="s">
        <v>159</v>
      </c>
      <c r="D26" s="211">
        <v>30000</v>
      </c>
      <c r="E26" s="211">
        <v>30000</v>
      </c>
      <c r="F26" s="212">
        <v>60000</v>
      </c>
      <c r="G26" s="197">
        <v>0</v>
      </c>
    </row>
    <row r="27" spans="1:7" ht="15.75" thickBot="1" x14ac:dyDescent="0.3">
      <c r="A27" s="215">
        <v>19</v>
      </c>
      <c r="B27" s="88">
        <v>53201</v>
      </c>
      <c r="C27" s="198" t="s">
        <v>160</v>
      </c>
      <c r="D27" s="200" t="s">
        <v>153</v>
      </c>
      <c r="E27" s="211">
        <v>5000</v>
      </c>
      <c r="F27" s="212">
        <v>5000</v>
      </c>
      <c r="G27" s="197">
        <v>0</v>
      </c>
    </row>
    <row r="28" spans="1:7" ht="15.75" thickBot="1" x14ac:dyDescent="0.3">
      <c r="A28" s="209">
        <v>20</v>
      </c>
      <c r="B28" s="88">
        <v>53366</v>
      </c>
      <c r="C28" s="198" t="s">
        <v>161</v>
      </c>
      <c r="D28" s="211">
        <v>20000</v>
      </c>
      <c r="E28" s="211">
        <v>15000</v>
      </c>
      <c r="F28" s="212">
        <v>35000</v>
      </c>
      <c r="G28" s="197">
        <v>0</v>
      </c>
    </row>
    <row r="29" spans="1:7" ht="45.75" thickBot="1" x14ac:dyDescent="0.3">
      <c r="A29" s="215">
        <v>21</v>
      </c>
      <c r="B29" s="88">
        <v>53370</v>
      </c>
      <c r="C29" s="198" t="s">
        <v>162</v>
      </c>
      <c r="D29" s="211">
        <v>10000</v>
      </c>
      <c r="E29" s="211">
        <v>5000</v>
      </c>
      <c r="F29" s="212">
        <v>15000</v>
      </c>
      <c r="G29" s="197">
        <v>0</v>
      </c>
    </row>
    <row r="30" spans="1:7" ht="30.75" thickBot="1" x14ac:dyDescent="0.3">
      <c r="A30" s="209">
        <v>22</v>
      </c>
      <c r="B30" s="88">
        <v>53429</v>
      </c>
      <c r="C30" s="198" t="s">
        <v>163</v>
      </c>
      <c r="D30" s="211">
        <v>2096</v>
      </c>
      <c r="E30" s="211">
        <v>5000</v>
      </c>
      <c r="F30" s="212">
        <v>7096</v>
      </c>
      <c r="G30" s="197">
        <v>0</v>
      </c>
    </row>
    <row r="31" spans="1:7" ht="16.5" thickBot="1" x14ac:dyDescent="0.3">
      <c r="A31" s="215">
        <v>23</v>
      </c>
      <c r="B31" s="88">
        <v>53435</v>
      </c>
      <c r="C31" s="198" t="s">
        <v>164</v>
      </c>
      <c r="D31" s="211">
        <v>10000</v>
      </c>
      <c r="E31" s="200" t="s">
        <v>138</v>
      </c>
      <c r="F31" s="219">
        <v>10000</v>
      </c>
      <c r="G31" s="220">
        <v>26899.15</v>
      </c>
    </row>
    <row r="32" spans="1:7" ht="45.75" thickBot="1" x14ac:dyDescent="0.3">
      <c r="A32" s="209">
        <v>24</v>
      </c>
      <c r="B32" s="88">
        <v>53471</v>
      </c>
      <c r="C32" s="198" t="s">
        <v>165</v>
      </c>
      <c r="D32" s="211">
        <v>30000</v>
      </c>
      <c r="E32" s="211">
        <v>20000</v>
      </c>
      <c r="F32" s="219">
        <v>50000</v>
      </c>
      <c r="G32" s="221">
        <v>0</v>
      </c>
    </row>
    <row r="33" spans="1:7" ht="45.75" thickBot="1" x14ac:dyDescent="0.3">
      <c r="A33" s="215">
        <v>25</v>
      </c>
      <c r="B33" s="88">
        <v>53484</v>
      </c>
      <c r="C33" s="214" t="s">
        <v>166</v>
      </c>
      <c r="D33" s="211">
        <v>40000</v>
      </c>
      <c r="E33" s="211">
        <v>20000</v>
      </c>
      <c r="F33" s="212">
        <v>60000</v>
      </c>
      <c r="G33" s="197">
        <v>0</v>
      </c>
    </row>
    <row r="34" spans="1:7" ht="30.75" thickBot="1" x14ac:dyDescent="0.3">
      <c r="A34" s="209">
        <v>26</v>
      </c>
      <c r="B34" s="88">
        <v>53902</v>
      </c>
      <c r="C34" s="214" t="s">
        <v>167</v>
      </c>
      <c r="D34" s="211">
        <v>10000</v>
      </c>
      <c r="E34" s="211">
        <v>5000</v>
      </c>
      <c r="F34" s="212">
        <v>15000</v>
      </c>
      <c r="G34" s="217">
        <v>2540</v>
      </c>
    </row>
    <row r="35" spans="1:7" ht="30.75" thickBot="1" x14ac:dyDescent="0.3">
      <c r="A35" s="215">
        <v>27</v>
      </c>
      <c r="B35" s="88">
        <v>51363</v>
      </c>
      <c r="C35" s="214" t="s">
        <v>168</v>
      </c>
      <c r="D35" s="211">
        <v>15000</v>
      </c>
      <c r="E35" s="211">
        <v>10000</v>
      </c>
      <c r="F35" s="212">
        <v>25000</v>
      </c>
      <c r="G35" s="197">
        <v>0</v>
      </c>
    </row>
    <row r="36" spans="1:7" ht="15.75" thickBot="1" x14ac:dyDescent="0.3">
      <c r="A36" s="222"/>
      <c r="B36" s="89">
        <v>730</v>
      </c>
      <c r="C36" s="223" t="s">
        <v>169</v>
      </c>
      <c r="D36" s="224">
        <v>30000</v>
      </c>
      <c r="E36" s="89" t="s">
        <v>138</v>
      </c>
      <c r="F36" s="224">
        <v>30000</v>
      </c>
      <c r="G36" s="89" t="s">
        <v>135</v>
      </c>
    </row>
    <row r="37" spans="1:7" ht="15.75" thickBot="1" x14ac:dyDescent="0.3">
      <c r="A37" s="225"/>
      <c r="B37" s="90">
        <v>75050</v>
      </c>
      <c r="C37" s="226" t="s">
        <v>170</v>
      </c>
      <c r="D37" s="227">
        <v>30000</v>
      </c>
      <c r="E37" s="90" t="s">
        <v>138</v>
      </c>
      <c r="F37" s="227">
        <v>30000</v>
      </c>
      <c r="G37" s="90" t="s">
        <v>135</v>
      </c>
    </row>
    <row r="38" spans="1:7" ht="15.75" thickBot="1" x14ac:dyDescent="0.3">
      <c r="A38" s="209">
        <v>28</v>
      </c>
      <c r="B38" s="91">
        <v>52815</v>
      </c>
      <c r="C38" s="214" t="s">
        <v>171</v>
      </c>
      <c r="D38" s="211">
        <v>5000</v>
      </c>
      <c r="E38" s="200" t="s">
        <v>138</v>
      </c>
      <c r="F38" s="212">
        <v>5000</v>
      </c>
      <c r="G38" s="197">
        <v>0</v>
      </c>
    </row>
    <row r="39" spans="1:7" ht="30.75" thickBot="1" x14ac:dyDescent="0.3">
      <c r="A39" s="209">
        <v>29</v>
      </c>
      <c r="B39" s="91">
        <v>53030</v>
      </c>
      <c r="C39" s="214" t="s">
        <v>172</v>
      </c>
      <c r="D39" s="211">
        <v>25000</v>
      </c>
      <c r="E39" s="200" t="s">
        <v>138</v>
      </c>
      <c r="F39" s="212">
        <v>25000</v>
      </c>
      <c r="G39" s="197">
        <v>0</v>
      </c>
    </row>
    <row r="40" spans="1:7" ht="15.75" thickBot="1" x14ac:dyDescent="0.3">
      <c r="A40" s="228"/>
      <c r="B40" s="92">
        <v>920</v>
      </c>
      <c r="C40" s="92" t="s">
        <v>173</v>
      </c>
      <c r="D40" s="229">
        <v>128000</v>
      </c>
      <c r="E40" s="229">
        <v>82391</v>
      </c>
      <c r="F40" s="229">
        <v>210391</v>
      </c>
      <c r="G40" s="92" t="s">
        <v>135</v>
      </c>
    </row>
    <row r="41" spans="1:7" ht="15.75" thickBot="1" x14ac:dyDescent="0.3">
      <c r="A41" s="230"/>
      <c r="B41" s="93">
        <v>92175</v>
      </c>
      <c r="C41" s="93" t="s">
        <v>174</v>
      </c>
      <c r="D41" s="231">
        <v>15000</v>
      </c>
      <c r="E41" s="231">
        <v>5000</v>
      </c>
      <c r="F41" s="231">
        <v>20000</v>
      </c>
      <c r="G41" s="93"/>
    </row>
    <row r="42" spans="1:7" ht="45.75" thickBot="1" x14ac:dyDescent="0.3">
      <c r="A42" s="213">
        <v>30</v>
      </c>
      <c r="B42" s="94">
        <v>51724</v>
      </c>
      <c r="C42" s="214" t="s">
        <v>175</v>
      </c>
      <c r="D42" s="211">
        <v>15000</v>
      </c>
      <c r="E42" s="211">
        <v>5000</v>
      </c>
      <c r="F42" s="212">
        <v>20000</v>
      </c>
      <c r="G42" s="197">
        <v>0</v>
      </c>
    </row>
    <row r="43" spans="1:7" ht="15.75" thickBot="1" x14ac:dyDescent="0.3">
      <c r="A43" s="232"/>
      <c r="B43" s="92">
        <v>94020</v>
      </c>
      <c r="C43" s="233" t="s">
        <v>176</v>
      </c>
      <c r="D43" s="229">
        <v>113000</v>
      </c>
      <c r="E43" s="229">
        <v>77391</v>
      </c>
      <c r="F43" s="229">
        <v>190391</v>
      </c>
      <c r="G43" s="92" t="s">
        <v>135</v>
      </c>
    </row>
    <row r="44" spans="1:7" ht="15.75" thickBot="1" x14ac:dyDescent="0.3">
      <c r="A44" s="213">
        <v>31</v>
      </c>
      <c r="B44" s="94">
        <v>52945</v>
      </c>
      <c r="C44" s="200" t="s">
        <v>177</v>
      </c>
      <c r="D44" s="211">
        <v>58000</v>
      </c>
      <c r="E44" s="211">
        <v>65391</v>
      </c>
      <c r="F44" s="212">
        <v>123391</v>
      </c>
      <c r="G44" s="218"/>
    </row>
    <row r="45" spans="1:7" ht="45.75" thickBot="1" x14ac:dyDescent="0.3">
      <c r="A45" s="213">
        <v>32</v>
      </c>
      <c r="B45" s="95">
        <v>53774</v>
      </c>
      <c r="C45" s="214" t="s">
        <v>178</v>
      </c>
      <c r="D45" s="211">
        <v>55000</v>
      </c>
      <c r="E45" s="211">
        <v>12000</v>
      </c>
      <c r="F45" s="212">
        <v>67000</v>
      </c>
      <c r="G45" s="19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F19" sqref="F19"/>
    </sheetView>
  </sheetViews>
  <sheetFormatPr defaultRowHeight="15" x14ac:dyDescent="0.25"/>
  <cols>
    <col min="1" max="1" width="4.140625" bestFit="1" customWidth="1"/>
    <col min="2" max="2" width="39.85546875" bestFit="1" customWidth="1"/>
    <col min="3" max="3" width="13.85546875" customWidth="1"/>
    <col min="4" max="4" width="11.28515625" customWidth="1"/>
    <col min="5" max="5" width="14.5703125" customWidth="1"/>
    <col min="6" max="6" width="11.7109375" customWidth="1"/>
  </cols>
  <sheetData>
    <row r="1" spans="1:8" ht="15" customHeight="1" x14ac:dyDescent="0.25"/>
    <row r="2" spans="1:8" ht="15" customHeight="1" x14ac:dyDescent="0.25">
      <c r="D2" s="96" t="s">
        <v>180</v>
      </c>
      <c r="E2" s="97"/>
      <c r="F2" s="97"/>
      <c r="G2" s="241"/>
      <c r="H2" s="241"/>
    </row>
    <row r="3" spans="1:8" ht="15.75" thickBot="1" x14ac:dyDescent="0.3"/>
    <row r="4" spans="1:8" ht="29.25" thickBot="1" x14ac:dyDescent="0.3">
      <c r="A4" s="153" t="s">
        <v>128</v>
      </c>
      <c r="B4" s="98" t="s">
        <v>24</v>
      </c>
      <c r="C4" s="135" t="s">
        <v>231</v>
      </c>
      <c r="D4" s="135" t="s">
        <v>181</v>
      </c>
      <c r="E4" s="137" t="s">
        <v>25</v>
      </c>
    </row>
    <row r="5" spans="1:8" x14ac:dyDescent="0.25">
      <c r="A5" s="152"/>
      <c r="B5" s="111"/>
      <c r="C5" s="112">
        <v>2</v>
      </c>
      <c r="D5" s="136">
        <v>3</v>
      </c>
      <c r="E5" s="155"/>
    </row>
    <row r="6" spans="1:8" x14ac:dyDescent="0.25">
      <c r="A6" s="157">
        <v>1</v>
      </c>
      <c r="B6" s="158" t="s">
        <v>182</v>
      </c>
      <c r="C6" s="154">
        <v>21</v>
      </c>
      <c r="D6" s="126">
        <v>105</v>
      </c>
      <c r="E6" s="156">
        <f>C6-D6</f>
        <v>-84</v>
      </c>
    </row>
    <row r="7" spans="1:8" x14ac:dyDescent="0.25">
      <c r="A7" s="157">
        <v>2</v>
      </c>
      <c r="B7" s="158" t="s">
        <v>183</v>
      </c>
      <c r="C7" s="154">
        <v>290</v>
      </c>
      <c r="D7" s="126">
        <v>220</v>
      </c>
      <c r="E7" s="156">
        <f t="shared" ref="E7:E50" si="0">C7-D7</f>
        <v>70</v>
      </c>
    </row>
    <row r="8" spans="1:8" x14ac:dyDescent="0.25">
      <c r="A8" s="157">
        <v>3</v>
      </c>
      <c r="B8" s="158" t="s">
        <v>184</v>
      </c>
      <c r="C8" s="154">
        <v>6</v>
      </c>
      <c r="D8" s="126">
        <v>24</v>
      </c>
      <c r="E8" s="156">
        <f t="shared" si="0"/>
        <v>-18</v>
      </c>
    </row>
    <row r="9" spans="1:8" x14ac:dyDescent="0.25">
      <c r="A9" s="157">
        <v>4</v>
      </c>
      <c r="B9" s="158" t="s">
        <v>185</v>
      </c>
      <c r="C9" s="154">
        <v>2917</v>
      </c>
      <c r="D9" s="126">
        <v>2481</v>
      </c>
      <c r="E9" s="156">
        <f t="shared" si="0"/>
        <v>436</v>
      </c>
    </row>
    <row r="10" spans="1:8" x14ac:dyDescent="0.25">
      <c r="A10" s="157">
        <v>5</v>
      </c>
      <c r="B10" s="158" t="s">
        <v>186</v>
      </c>
      <c r="C10" s="154">
        <v>9</v>
      </c>
      <c r="D10" s="126">
        <v>20</v>
      </c>
      <c r="E10" s="156">
        <f t="shared" si="0"/>
        <v>-11</v>
      </c>
    </row>
    <row r="11" spans="1:8" x14ac:dyDescent="0.25">
      <c r="A11" s="157">
        <v>6</v>
      </c>
      <c r="B11" s="158" t="s">
        <v>187</v>
      </c>
      <c r="C11" s="154">
        <v>94</v>
      </c>
      <c r="D11" s="126">
        <v>100</v>
      </c>
      <c r="E11" s="156">
        <f t="shared" si="0"/>
        <v>-6</v>
      </c>
    </row>
    <row r="12" spans="1:8" x14ac:dyDescent="0.25">
      <c r="A12" s="107" t="s">
        <v>188</v>
      </c>
      <c r="B12" s="108" t="s">
        <v>189</v>
      </c>
      <c r="C12" s="159">
        <f>SUM(C6:C11)</f>
        <v>3337</v>
      </c>
      <c r="D12" s="160">
        <f>SUM(D6:D11)</f>
        <v>2950</v>
      </c>
      <c r="E12" s="161">
        <f t="shared" si="0"/>
        <v>387</v>
      </c>
    </row>
    <row r="13" spans="1:8" x14ac:dyDescent="0.25">
      <c r="A13" s="157">
        <v>7</v>
      </c>
      <c r="B13" s="158" t="s">
        <v>190</v>
      </c>
      <c r="C13" s="162">
        <v>99409.52</v>
      </c>
      <c r="D13" s="163">
        <v>99049.09</v>
      </c>
      <c r="E13" s="164">
        <f t="shared" si="0"/>
        <v>360.43000000000757</v>
      </c>
    </row>
    <row r="14" spans="1:8" x14ac:dyDescent="0.25">
      <c r="A14" s="157">
        <v>8</v>
      </c>
      <c r="B14" s="158" t="s">
        <v>191</v>
      </c>
      <c r="C14" s="162">
        <v>9851</v>
      </c>
      <c r="D14" s="163">
        <v>8760</v>
      </c>
      <c r="E14" s="164">
        <f t="shared" si="0"/>
        <v>1091</v>
      </c>
    </row>
    <row r="15" spans="1:8" x14ac:dyDescent="0.25">
      <c r="A15" s="99" t="s">
        <v>192</v>
      </c>
      <c r="B15" s="100" t="s">
        <v>193</v>
      </c>
      <c r="C15" s="165">
        <f>SUM(C13:C14)</f>
        <v>109260.52</v>
      </c>
      <c r="D15" s="123">
        <f>SUM(D13:D14)</f>
        <v>107809.09</v>
      </c>
      <c r="E15" s="166">
        <f t="shared" si="0"/>
        <v>1451.4300000000076</v>
      </c>
    </row>
    <row r="16" spans="1:8" x14ac:dyDescent="0.25">
      <c r="A16" s="157">
        <v>9</v>
      </c>
      <c r="B16" s="158" t="s">
        <v>194</v>
      </c>
      <c r="C16" s="162">
        <v>5889.7</v>
      </c>
      <c r="D16" s="126">
        <v>5280.7</v>
      </c>
      <c r="E16" s="164">
        <f t="shared" si="0"/>
        <v>609</v>
      </c>
    </row>
    <row r="17" spans="1:5" x14ac:dyDescent="0.25">
      <c r="A17" s="157">
        <v>10</v>
      </c>
      <c r="B17" s="158" t="s">
        <v>195</v>
      </c>
      <c r="C17" s="162">
        <v>290</v>
      </c>
      <c r="D17" s="126">
        <v>615</v>
      </c>
      <c r="E17" s="164">
        <f t="shared" si="0"/>
        <v>-325</v>
      </c>
    </row>
    <row r="18" spans="1:5" x14ac:dyDescent="0.25">
      <c r="A18" s="157">
        <v>11</v>
      </c>
      <c r="B18" s="158" t="s">
        <v>196</v>
      </c>
      <c r="C18" s="169">
        <v>152.5</v>
      </c>
      <c r="D18" s="126">
        <v>216</v>
      </c>
      <c r="E18" s="164">
        <f t="shared" si="0"/>
        <v>-63.5</v>
      </c>
    </row>
    <row r="19" spans="1:5" x14ac:dyDescent="0.25">
      <c r="A19" s="157">
        <v>12</v>
      </c>
      <c r="B19" s="158" t="s">
        <v>197</v>
      </c>
      <c r="C19" s="169" t="s">
        <v>15</v>
      </c>
      <c r="D19" s="126">
        <v>0</v>
      </c>
      <c r="E19" s="164" t="s">
        <v>15</v>
      </c>
    </row>
    <row r="20" spans="1:5" x14ac:dyDescent="0.25">
      <c r="A20" s="110" t="s">
        <v>198</v>
      </c>
      <c r="B20" s="109" t="s">
        <v>199</v>
      </c>
      <c r="C20" s="167">
        <f>SUM(C16:C19)</f>
        <v>6332.2</v>
      </c>
      <c r="D20" s="124">
        <f>SUM(D16:D19)</f>
        <v>6111.7</v>
      </c>
      <c r="E20" s="170">
        <f t="shared" si="0"/>
        <v>220.5</v>
      </c>
    </row>
    <row r="21" spans="1:5" s="78" customFormat="1" x14ac:dyDescent="0.25">
      <c r="A21" s="157">
        <v>13</v>
      </c>
      <c r="B21" s="158" t="s">
        <v>200</v>
      </c>
      <c r="C21" s="171">
        <v>13604.44</v>
      </c>
      <c r="D21" s="125">
        <v>12138.98</v>
      </c>
      <c r="E21" s="164">
        <f t="shared" si="0"/>
        <v>1465.4600000000009</v>
      </c>
    </row>
    <row r="22" spans="1:5" x14ac:dyDescent="0.25">
      <c r="A22" s="157">
        <v>14</v>
      </c>
      <c r="B22" s="158" t="s">
        <v>201</v>
      </c>
      <c r="C22" s="171"/>
      <c r="D22" s="125">
        <v>500</v>
      </c>
      <c r="E22" s="164">
        <f t="shared" si="0"/>
        <v>-500</v>
      </c>
    </row>
    <row r="23" spans="1:5" x14ac:dyDescent="0.25">
      <c r="A23" s="157">
        <v>14</v>
      </c>
      <c r="B23" s="158" t="s">
        <v>202</v>
      </c>
      <c r="C23" s="171">
        <v>20</v>
      </c>
      <c r="D23" s="125">
        <v>0</v>
      </c>
      <c r="E23" s="164">
        <f t="shared" si="0"/>
        <v>20</v>
      </c>
    </row>
    <row r="24" spans="1:5" x14ac:dyDescent="0.25">
      <c r="A24" s="113" t="s">
        <v>203</v>
      </c>
      <c r="B24" s="172" t="s">
        <v>204</v>
      </c>
      <c r="C24" s="173">
        <f>SUM(C21:C23)</f>
        <v>13624.44</v>
      </c>
      <c r="D24" s="173">
        <f>SUM(D21:D23)</f>
        <v>12638.98</v>
      </c>
      <c r="E24" s="174">
        <f t="shared" si="0"/>
        <v>985.46000000000095</v>
      </c>
    </row>
    <row r="25" spans="1:5" s="78" customFormat="1" x14ac:dyDescent="0.25">
      <c r="A25" s="157">
        <v>15</v>
      </c>
      <c r="B25" s="158" t="s">
        <v>236</v>
      </c>
      <c r="C25" s="171">
        <v>775</v>
      </c>
      <c r="D25" s="125">
        <v>0</v>
      </c>
      <c r="E25" s="164">
        <f t="shared" si="0"/>
        <v>775</v>
      </c>
    </row>
    <row r="26" spans="1:5" s="78" customFormat="1" x14ac:dyDescent="0.25">
      <c r="A26" s="122" t="s">
        <v>215</v>
      </c>
      <c r="B26" s="175" t="s">
        <v>235</v>
      </c>
      <c r="C26" s="176">
        <f>C25</f>
        <v>775</v>
      </c>
      <c r="D26" s="177">
        <f>D25</f>
        <v>0</v>
      </c>
      <c r="E26" s="178">
        <f t="shared" si="0"/>
        <v>775</v>
      </c>
    </row>
    <row r="27" spans="1:5" x14ac:dyDescent="0.25">
      <c r="A27" s="157">
        <v>16</v>
      </c>
      <c r="B27" s="158" t="s">
        <v>205</v>
      </c>
      <c r="C27" s="171">
        <v>11745.96</v>
      </c>
      <c r="D27" s="126">
        <v>902.58</v>
      </c>
      <c r="E27" s="164">
        <f t="shared" si="0"/>
        <v>10843.38</v>
      </c>
    </row>
    <row r="28" spans="1:5" x14ac:dyDescent="0.25">
      <c r="A28" s="157">
        <v>17</v>
      </c>
      <c r="B28" s="158" t="s">
        <v>206</v>
      </c>
      <c r="C28" s="171"/>
      <c r="D28" s="126">
        <v>0</v>
      </c>
      <c r="E28" s="164">
        <f t="shared" si="0"/>
        <v>0</v>
      </c>
    </row>
    <row r="29" spans="1:5" x14ac:dyDescent="0.25">
      <c r="A29" s="157">
        <v>18</v>
      </c>
      <c r="B29" s="158" t="s">
        <v>207</v>
      </c>
      <c r="C29" s="171">
        <v>2910</v>
      </c>
      <c r="D29" s="126">
        <v>2398</v>
      </c>
      <c r="E29" s="164">
        <f t="shared" si="0"/>
        <v>512</v>
      </c>
    </row>
    <row r="30" spans="1:5" x14ac:dyDescent="0.25">
      <c r="A30" s="157">
        <v>19</v>
      </c>
      <c r="B30" s="158" t="s">
        <v>208</v>
      </c>
      <c r="C30" s="171"/>
      <c r="D30" s="126">
        <v>0</v>
      </c>
      <c r="E30" s="164">
        <f t="shared" si="0"/>
        <v>0</v>
      </c>
    </row>
    <row r="31" spans="1:5" x14ac:dyDescent="0.25">
      <c r="A31" s="157">
        <v>20</v>
      </c>
      <c r="B31" s="158" t="s">
        <v>209</v>
      </c>
      <c r="C31" s="171">
        <v>4498</v>
      </c>
      <c r="D31" s="126">
        <v>3444</v>
      </c>
      <c r="E31" s="164">
        <f t="shared" si="0"/>
        <v>1054</v>
      </c>
    </row>
    <row r="32" spans="1:5" x14ac:dyDescent="0.25">
      <c r="A32" s="157">
        <v>21</v>
      </c>
      <c r="B32" s="158" t="s">
        <v>210</v>
      </c>
      <c r="C32" s="171"/>
      <c r="D32" s="126">
        <v>452.83</v>
      </c>
      <c r="E32" s="164">
        <f t="shared" si="0"/>
        <v>-452.83</v>
      </c>
    </row>
    <row r="33" spans="1:6" x14ac:dyDescent="0.25">
      <c r="A33" s="157">
        <v>22</v>
      </c>
      <c r="B33" s="158" t="s">
        <v>211</v>
      </c>
      <c r="C33" s="171">
        <v>2110.16</v>
      </c>
      <c r="D33" s="126">
        <v>1431.2</v>
      </c>
      <c r="E33" s="164">
        <f t="shared" si="0"/>
        <v>678.95999999999981</v>
      </c>
    </row>
    <row r="34" spans="1:6" x14ac:dyDescent="0.25">
      <c r="A34" s="157">
        <v>23</v>
      </c>
      <c r="B34" s="158" t="s">
        <v>212</v>
      </c>
      <c r="C34" s="171">
        <v>1000</v>
      </c>
      <c r="D34" s="126">
        <v>8800</v>
      </c>
      <c r="E34" s="164">
        <f t="shared" si="0"/>
        <v>-7800</v>
      </c>
      <c r="F34" s="65"/>
    </row>
    <row r="35" spans="1:6" x14ac:dyDescent="0.25">
      <c r="A35" s="157">
        <v>24</v>
      </c>
      <c r="B35" s="158" t="s">
        <v>213</v>
      </c>
      <c r="C35" s="171">
        <v>35</v>
      </c>
      <c r="D35" s="126">
        <v>550</v>
      </c>
      <c r="E35" s="164">
        <f t="shared" si="0"/>
        <v>-515</v>
      </c>
    </row>
    <row r="36" spans="1:6" x14ac:dyDescent="0.25">
      <c r="A36" s="157">
        <v>25</v>
      </c>
      <c r="B36" s="158" t="s">
        <v>214</v>
      </c>
      <c r="C36" s="171"/>
      <c r="D36" s="126">
        <v>882.88</v>
      </c>
      <c r="E36" s="164">
        <f t="shared" si="0"/>
        <v>-882.88</v>
      </c>
    </row>
    <row r="37" spans="1:6" x14ac:dyDescent="0.25">
      <c r="A37" s="157">
        <v>26</v>
      </c>
      <c r="B37" s="158" t="s">
        <v>197</v>
      </c>
      <c r="C37" s="171"/>
      <c r="D37" s="126">
        <v>0</v>
      </c>
      <c r="E37" s="164">
        <f t="shared" si="0"/>
        <v>0</v>
      </c>
    </row>
    <row r="38" spans="1:6" x14ac:dyDescent="0.25">
      <c r="A38" s="179" t="s">
        <v>218</v>
      </c>
      <c r="B38" s="180" t="s">
        <v>216</v>
      </c>
      <c r="C38" s="127">
        <f>SUM(C27:C37)</f>
        <v>22299.119999999999</v>
      </c>
      <c r="D38" s="128">
        <f>SUM(D27:D37)</f>
        <v>18861.490000000002</v>
      </c>
      <c r="E38" s="181">
        <f t="shared" si="0"/>
        <v>3437.6299999999974</v>
      </c>
    </row>
    <row r="39" spans="1:6" x14ac:dyDescent="0.25">
      <c r="A39" s="157">
        <v>27</v>
      </c>
      <c r="B39" s="158" t="s">
        <v>217</v>
      </c>
      <c r="C39" s="171">
        <v>7280</v>
      </c>
      <c r="D39" s="125">
        <v>7055</v>
      </c>
      <c r="E39" s="164">
        <f t="shared" si="0"/>
        <v>225</v>
      </c>
    </row>
    <row r="40" spans="1:6" x14ac:dyDescent="0.25">
      <c r="A40" s="182" t="s">
        <v>218</v>
      </c>
      <c r="B40" s="183" t="s">
        <v>219</v>
      </c>
      <c r="C40" s="129">
        <f>C39</f>
        <v>7280</v>
      </c>
      <c r="D40" s="130">
        <f>D39</f>
        <v>7055</v>
      </c>
      <c r="E40" s="184">
        <f t="shared" si="0"/>
        <v>225</v>
      </c>
    </row>
    <row r="41" spans="1:6" x14ac:dyDescent="0.25">
      <c r="A41" s="157">
        <v>28</v>
      </c>
      <c r="B41" s="158" t="s">
        <v>220</v>
      </c>
      <c r="C41" s="171">
        <v>108</v>
      </c>
      <c r="D41" s="126">
        <v>80</v>
      </c>
      <c r="E41" s="164">
        <f t="shared" si="0"/>
        <v>28</v>
      </c>
    </row>
    <row r="42" spans="1:6" x14ac:dyDescent="0.25">
      <c r="A42" s="157">
        <v>29</v>
      </c>
      <c r="B42" s="158" t="s">
        <v>221</v>
      </c>
      <c r="C42" s="171"/>
      <c r="D42" s="126">
        <v>810</v>
      </c>
      <c r="E42" s="164">
        <f t="shared" si="0"/>
        <v>-810</v>
      </c>
    </row>
    <row r="43" spans="1:6" x14ac:dyDescent="0.25">
      <c r="A43" s="157">
        <v>30</v>
      </c>
      <c r="B43" s="158" t="s">
        <v>222</v>
      </c>
      <c r="C43" s="171">
        <v>2016</v>
      </c>
      <c r="D43" s="126">
        <v>1475.6</v>
      </c>
      <c r="E43" s="164">
        <f t="shared" si="0"/>
        <v>540.40000000000009</v>
      </c>
    </row>
    <row r="44" spans="1:6" x14ac:dyDescent="0.25">
      <c r="A44" s="157">
        <v>31</v>
      </c>
      <c r="B44" s="158" t="s">
        <v>223</v>
      </c>
      <c r="C44" s="171"/>
      <c r="D44" s="126">
        <v>0</v>
      </c>
      <c r="E44" s="164">
        <f t="shared" si="0"/>
        <v>0</v>
      </c>
    </row>
    <row r="45" spans="1:6" ht="15.75" thickBot="1" x14ac:dyDescent="0.3">
      <c r="A45" s="103" t="s">
        <v>224</v>
      </c>
      <c r="B45" s="104" t="s">
        <v>225</v>
      </c>
      <c r="C45" s="131">
        <f>SUM(C41:C44)</f>
        <v>2124</v>
      </c>
      <c r="D45" s="132">
        <f>SUM(D41:D44)</f>
        <v>2365.6</v>
      </c>
      <c r="E45" s="168">
        <f t="shared" si="0"/>
        <v>-241.59999999999991</v>
      </c>
    </row>
    <row r="46" spans="1:6" x14ac:dyDescent="0.25">
      <c r="A46" s="101" t="s">
        <v>125</v>
      </c>
      <c r="B46" s="102" t="s">
        <v>226</v>
      </c>
      <c r="C46" s="133">
        <f>C12+C15+C20+C24+C26+C38+C40+C45</f>
        <v>165032.28</v>
      </c>
      <c r="D46" s="134">
        <f>D12+D15+D20+D24+D38+D40+D45</f>
        <v>157791.85999999999</v>
      </c>
      <c r="E46" s="185">
        <f t="shared" si="0"/>
        <v>7240.4200000000128</v>
      </c>
    </row>
    <row r="47" spans="1:6" x14ac:dyDescent="0.25">
      <c r="A47" s="157">
        <v>32</v>
      </c>
      <c r="B47" s="158" t="s">
        <v>227</v>
      </c>
      <c r="C47" s="171">
        <v>11381</v>
      </c>
      <c r="D47" s="126">
        <v>3720</v>
      </c>
      <c r="E47" s="164">
        <f t="shared" si="0"/>
        <v>7661</v>
      </c>
    </row>
    <row r="48" spans="1:6" x14ac:dyDescent="0.25">
      <c r="A48" s="157">
        <v>33</v>
      </c>
      <c r="B48" s="158" t="s">
        <v>228</v>
      </c>
      <c r="C48" s="125" t="s">
        <v>15</v>
      </c>
      <c r="D48" s="126">
        <v>0</v>
      </c>
      <c r="E48" s="164" t="s">
        <v>15</v>
      </c>
    </row>
    <row r="49" spans="1:5" ht="15.75" thickBot="1" x14ac:dyDescent="0.3">
      <c r="A49" s="103" t="s">
        <v>126</v>
      </c>
      <c r="B49" s="104" t="s">
        <v>229</v>
      </c>
      <c r="C49" s="131">
        <f>C47</f>
        <v>11381</v>
      </c>
      <c r="D49" s="132">
        <f>SUM(D47:D48)</f>
        <v>3720</v>
      </c>
      <c r="E49" s="168">
        <f t="shared" si="0"/>
        <v>7661</v>
      </c>
    </row>
    <row r="50" spans="1:5" ht="15.75" thickBot="1" x14ac:dyDescent="0.3">
      <c r="A50" s="105"/>
      <c r="B50" s="106" t="s">
        <v>230</v>
      </c>
      <c r="C50" s="139">
        <f>C46+C49</f>
        <v>176413.28</v>
      </c>
      <c r="D50" s="140">
        <f>D46+D49</f>
        <v>161511.85999999999</v>
      </c>
      <c r="E50" s="138">
        <f t="shared" si="0"/>
        <v>14901.420000000013</v>
      </c>
    </row>
  </sheetData>
  <mergeCells count="1"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SHKRESA</vt:lpstr>
      <vt:lpstr>Raporti i kontrollit buxhetor</vt:lpstr>
      <vt:lpstr>Ekzekutimi i Buxhetit</vt:lpstr>
      <vt:lpstr>Shpenzimi sipas kodeve ekonomik</vt:lpstr>
      <vt:lpstr>Investimet Kapitale</vt:lpstr>
      <vt:lpstr>Të Hyrat Vetanake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Lindita.ballazhi</dc:creator>
  <cp:lastModifiedBy>Windows User</cp:lastModifiedBy>
  <dcterms:created xsi:type="dcterms:W3CDTF">2023-07-10T07:51:12Z</dcterms:created>
  <dcterms:modified xsi:type="dcterms:W3CDTF">2023-08-10T09:40:36Z</dcterms:modified>
</cp:coreProperties>
</file>