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 activeTab="1"/>
  </bookViews>
  <sheets>
    <sheet name="Pranimet Janar-Dhjetor 2022" sheetId="3" r:id="rId1"/>
    <sheet name="Pagesat Janar-Dhjetor 2022" sheetId="1" r:id="rId2"/>
  </sheets>
  <calcPr calcId="162913"/>
</workbook>
</file>

<file path=xl/calcChain.xml><?xml version="1.0" encoding="utf-8"?>
<calcChain xmlns="http://schemas.openxmlformats.org/spreadsheetml/2006/main">
  <c r="I56" i="3" l="1"/>
  <c r="I53" i="3"/>
  <c r="I52" i="3"/>
  <c r="I51" i="3"/>
  <c r="M56" i="3" l="1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<sst xmlns="http://schemas.openxmlformats.org/spreadsheetml/2006/main" count="143" uniqueCount="81">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</sst>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92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0" fontId="0" fillId="0" borderId="0" xfId="0" applyAlignment="1">
      <alignment wrapText="1"/>
    </xf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pane ySplit="5" topLeftCell="A49" activePane="bottomLeft" state="frozen"/>
      <selection pane="bottomLeft" activeCell="E60" sqref="E60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46.9" customHeight="1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66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67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67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67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67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67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67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67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67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67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67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67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68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66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67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67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67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67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67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67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67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67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67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67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67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68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69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70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70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70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70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70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70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70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70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70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70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70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71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69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ht="17.45" customHeight="1" x14ac:dyDescent="0.25">
      <c r="A46" s="170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70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70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x14ac:dyDescent="0.25">
      <c r="A49" s="170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70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1"/>
      <c r="P50" s="161"/>
    </row>
    <row r="51" spans="1:16" x14ac:dyDescent="0.25">
      <c r="A51" s="170"/>
      <c r="B51" s="128" t="s">
        <v>74</v>
      </c>
      <c r="C51" s="148">
        <f t="shared" si="6"/>
        <v>126083.82</v>
      </c>
      <c r="D51" s="149">
        <v>11260.64</v>
      </c>
      <c r="E51" s="150">
        <v>42643.8</v>
      </c>
      <c r="F51" s="151">
        <v>1680.4</v>
      </c>
      <c r="G51" s="149">
        <v>0</v>
      </c>
      <c r="H51" s="152">
        <v>566</v>
      </c>
      <c r="I51" s="149">
        <f>1905+18.76</f>
        <v>1923.76</v>
      </c>
      <c r="J51" s="150">
        <v>1660</v>
      </c>
      <c r="K51" s="142">
        <v>633.9</v>
      </c>
      <c r="L51" s="141">
        <v>290</v>
      </c>
      <c r="M51" s="146">
        <v>65425.32</v>
      </c>
      <c r="O51" s="161"/>
      <c r="P51" s="161"/>
    </row>
    <row r="52" spans="1:16" x14ac:dyDescent="0.25">
      <c r="A52" s="170"/>
      <c r="B52" s="128" t="s">
        <v>75</v>
      </c>
      <c r="C52" s="129">
        <f t="shared" si="6"/>
        <v>30522.209999999995</v>
      </c>
      <c r="D52" s="153">
        <v>15726.38</v>
      </c>
      <c r="E52" s="153">
        <v>3987.2</v>
      </c>
      <c r="F52" s="153">
        <v>90</v>
      </c>
      <c r="G52" s="153">
        <v>64.8</v>
      </c>
      <c r="H52" s="154">
        <v>1685</v>
      </c>
      <c r="I52" s="130">
        <f>1735+83.92</f>
        <v>1818.92</v>
      </c>
      <c r="J52" s="153">
        <v>2640</v>
      </c>
      <c r="K52" s="130">
        <v>0</v>
      </c>
      <c r="L52" s="130">
        <v>0</v>
      </c>
      <c r="M52" s="160">
        <v>4509.91</v>
      </c>
      <c r="O52" s="161"/>
      <c r="P52" s="161"/>
    </row>
    <row r="53" spans="1:16" x14ac:dyDescent="0.25">
      <c r="A53" s="170"/>
      <c r="B53" s="128" t="s">
        <v>76</v>
      </c>
      <c r="C53" s="129">
        <f t="shared" si="6"/>
        <v>20459.41</v>
      </c>
      <c r="D53" s="153">
        <v>8571.81</v>
      </c>
      <c r="E53" s="153">
        <v>3570.6</v>
      </c>
      <c r="F53" s="153">
        <v>5</v>
      </c>
      <c r="G53" s="153">
        <v>48.42</v>
      </c>
      <c r="H53" s="153">
        <v>60</v>
      </c>
      <c r="I53" s="130">
        <f>2385+47.58</f>
        <v>2432.58</v>
      </c>
      <c r="J53" s="153">
        <v>1680</v>
      </c>
      <c r="K53" s="130">
        <v>0</v>
      </c>
      <c r="L53" s="130">
        <v>0</v>
      </c>
      <c r="M53" s="131">
        <v>4091</v>
      </c>
      <c r="O53" s="161"/>
      <c r="P53" s="161"/>
    </row>
    <row r="54" spans="1:16" x14ac:dyDescent="0.25">
      <c r="A54" s="170"/>
      <c r="B54" s="128" t="s">
        <v>77</v>
      </c>
      <c r="C54" s="129">
        <f>D54+E54+F54+G54+H54+I54+J54+K54+L54+M54</f>
        <v>21740.02</v>
      </c>
      <c r="D54" s="155">
        <v>4446.83</v>
      </c>
      <c r="E54" s="156">
        <v>990.5</v>
      </c>
      <c r="F54" s="156">
        <v>30</v>
      </c>
      <c r="G54" s="156">
        <v>738.59</v>
      </c>
      <c r="H54" s="156">
        <v>3404</v>
      </c>
      <c r="I54" s="156">
        <v>2125</v>
      </c>
      <c r="J54" s="155">
        <v>1910</v>
      </c>
      <c r="K54" s="130">
        <v>0</v>
      </c>
      <c r="L54" s="130">
        <v>2155.1</v>
      </c>
      <c r="M54" s="131">
        <v>5940</v>
      </c>
      <c r="O54" s="161"/>
      <c r="P54" s="161"/>
    </row>
    <row r="55" spans="1:16" ht="15.75" thickBot="1" x14ac:dyDescent="0.3">
      <c r="A55" s="170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9"/>
    </row>
    <row r="56" spans="1:16" x14ac:dyDescent="0.25">
      <c r="A56" s="170"/>
      <c r="B56" s="128" t="s">
        <v>79</v>
      </c>
      <c r="C56" s="129">
        <f t="shared" si="6"/>
        <v>38046.120000000003</v>
      </c>
      <c r="D56" s="162">
        <v>16928.11</v>
      </c>
      <c r="E56" s="163">
        <v>4220</v>
      </c>
      <c r="F56" s="130">
        <v>10</v>
      </c>
      <c r="G56" s="164">
        <f>2474.01+615</f>
        <v>3089.01</v>
      </c>
      <c r="H56" s="130">
        <v>1233</v>
      </c>
      <c r="I56" s="130">
        <f>3610+6</f>
        <v>3616</v>
      </c>
      <c r="J56" s="164">
        <v>1720</v>
      </c>
      <c r="K56" s="163">
        <v>1586</v>
      </c>
      <c r="L56" s="165">
        <v>1070</v>
      </c>
      <c r="M56" s="131">
        <f>4436+138</f>
        <v>4574</v>
      </c>
      <c r="O56" s="138"/>
    </row>
    <row r="57" spans="1:16" ht="15.75" thickBot="1" x14ac:dyDescent="0.3">
      <c r="A57" s="171"/>
      <c r="B57" s="132" t="s">
        <v>80</v>
      </c>
      <c r="C57" s="133">
        <f>C45+C46+C47+C48+C49+C50+C51+C52+C53+C54+C55+C56</f>
        <v>423021.33</v>
      </c>
      <c r="D57" s="133">
        <f t="shared" ref="D57:M57" si="7">D45+D46+D47+D48+D49+D50+D51+D52+D53+D54+D55+D56</f>
        <v>163354.45000000001</v>
      </c>
      <c r="E57" s="133">
        <f t="shared" si="7"/>
        <v>71127.28</v>
      </c>
      <c r="F57" s="133">
        <f t="shared" si="7"/>
        <v>2717.98</v>
      </c>
      <c r="G57" s="133">
        <f t="shared" si="7"/>
        <v>5558.8200000000006</v>
      </c>
      <c r="H57" s="133">
        <f t="shared" si="7"/>
        <v>10262</v>
      </c>
      <c r="I57" s="133">
        <f t="shared" si="7"/>
        <v>24826.260000000002</v>
      </c>
      <c r="J57" s="133">
        <f t="shared" si="7"/>
        <v>19890</v>
      </c>
      <c r="K57" s="133">
        <f t="shared" si="7"/>
        <v>5044.8</v>
      </c>
      <c r="L57" s="133">
        <f t="shared" si="7"/>
        <v>11640.1</v>
      </c>
      <c r="M57" s="134">
        <f t="shared" si="7"/>
        <v>108599.64</v>
      </c>
    </row>
    <row r="60" spans="1:16" x14ac:dyDescent="0.25">
      <c r="C60" s="138"/>
    </row>
    <row r="62" spans="1:16" x14ac:dyDescent="0.25">
      <c r="D62" s="138"/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6"/>
  <sheetViews>
    <sheetView tabSelected="1" workbookViewId="0">
      <pane xSplit="1" ySplit="7" topLeftCell="B48" activePane="bottomRight" state="frozen"/>
      <selection pane="topRight" activeCell="B1" sqref="B1"/>
      <selection pane="bottomLeft" activeCell="A8" sqref="A8"/>
      <selection pane="bottomRight" activeCell="R59" sqref="R59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.140625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88"/>
      <c r="B6" s="188"/>
      <c r="C6" s="180" t="s">
        <v>0</v>
      </c>
      <c r="D6" s="178" t="s">
        <v>1</v>
      </c>
      <c r="E6" s="190" t="s">
        <v>2</v>
      </c>
      <c r="F6" s="28"/>
      <c r="G6" s="28"/>
      <c r="H6" s="28"/>
      <c r="I6" s="28"/>
      <c r="J6" s="79"/>
      <c r="K6" s="175" t="s">
        <v>7</v>
      </c>
      <c r="L6" s="29"/>
      <c r="M6" s="29"/>
      <c r="N6" s="29"/>
      <c r="O6" s="29"/>
      <c r="P6" s="29"/>
      <c r="Q6" s="177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89"/>
      <c r="B7" s="189"/>
      <c r="C7" s="181"/>
      <c r="D7" s="179"/>
      <c r="E7" s="191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76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76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85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86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86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86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86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86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86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86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86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86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86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86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87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82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83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83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83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83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83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83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83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83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83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83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83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84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72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73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73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73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73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73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73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73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73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73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73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73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74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72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73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73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73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73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73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73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2" x14ac:dyDescent="0.25">
      <c r="A54" s="173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25">
      <c r="A55" s="173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2" x14ac:dyDescent="0.25">
      <c r="A56" s="173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8">
        <v>4170</v>
      </c>
      <c r="J56" s="157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2" x14ac:dyDescent="0.25">
      <c r="A57" s="173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2" ht="15.75" thickBot="1" x14ac:dyDescent="0.3">
      <c r="A58" s="173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2" ht="15.75" thickBot="1" x14ac:dyDescent="0.3">
      <c r="A59" s="174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3" spans="1:22" ht="14.45" customHeight="1" x14ac:dyDescent="0.25"/>
    <row r="66" spans="3:3" x14ac:dyDescent="0.25">
      <c r="C66" s="147"/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Janar-Dhjetor 2022</vt:lpstr>
      <vt:lpstr>Pagesat Janar-Dhjetor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2023-01-23T07:55:45Z</dcterms:modified>
</cp:coreProperties>
</file>