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11835"/>
  </bookViews>
  <sheets>
    <sheet name="659" sheetId="3" r:id="rId1"/>
    <sheet name="Sheet1" sheetId="4" r:id="rId2"/>
  </sheets>
  <calcPr calcId="125725"/>
</workbook>
</file>

<file path=xl/calcChain.xml><?xml version="1.0" encoding="utf-8"?>
<calcChain xmlns="http://schemas.openxmlformats.org/spreadsheetml/2006/main">
  <c r="J16" i="3"/>
  <c r="N44"/>
  <c r="M44"/>
  <c r="L44"/>
  <c r="K44"/>
  <c r="J44"/>
  <c r="H44"/>
  <c r="G44"/>
  <c r="F44"/>
  <c r="E44"/>
  <c r="M47"/>
  <c r="L46"/>
  <c r="F46"/>
  <c r="E46"/>
  <c r="M16"/>
  <c r="N16"/>
  <c r="K16"/>
  <c r="I16"/>
  <c r="H16"/>
  <c r="G16"/>
  <c r="F16"/>
  <c r="E16"/>
  <c r="K46"/>
  <c r="I46"/>
  <c r="H46"/>
  <c r="G46"/>
  <c r="G47"/>
  <c r="L16"/>
  <c r="M38"/>
  <c r="N38" s="1"/>
  <c r="J38"/>
  <c r="G38"/>
  <c r="E46" i="4" l="1"/>
  <c r="H46" s="1"/>
  <c r="H45"/>
  <c r="E45"/>
  <c r="G44"/>
  <c r="F44"/>
  <c r="D44"/>
  <c r="C44"/>
  <c r="E44" s="1"/>
  <c r="H44" s="1"/>
  <c r="H43"/>
  <c r="E43"/>
  <c r="H42"/>
  <c r="G42"/>
  <c r="F42"/>
  <c r="E42"/>
  <c r="D42"/>
  <c r="C42"/>
  <c r="H41"/>
  <c r="G41"/>
  <c r="F41"/>
  <c r="D41"/>
  <c r="C41"/>
  <c r="E41" s="1"/>
  <c r="H40"/>
  <c r="E40"/>
  <c r="H39"/>
  <c r="E39"/>
  <c r="H38"/>
  <c r="G38"/>
  <c r="F38"/>
  <c r="E38"/>
  <c r="D38"/>
  <c r="C38"/>
  <c r="H37"/>
  <c r="G37"/>
  <c r="F37"/>
  <c r="E37"/>
  <c r="D37"/>
  <c r="C37"/>
  <c r="H36"/>
  <c r="E36"/>
  <c r="H35"/>
  <c r="E35"/>
  <c r="H34"/>
  <c r="E34"/>
  <c r="H33"/>
  <c r="E33"/>
  <c r="H32"/>
  <c r="E32"/>
  <c r="H31"/>
  <c r="E31"/>
  <c r="H30"/>
  <c r="E30"/>
  <c r="H29"/>
  <c r="E29"/>
  <c r="H28"/>
  <c r="E28"/>
  <c r="H27"/>
  <c r="E27"/>
  <c r="H26"/>
  <c r="E26"/>
  <c r="H25"/>
  <c r="E25"/>
  <c r="H24"/>
  <c r="E24"/>
  <c r="H23"/>
  <c r="E23"/>
  <c r="H22"/>
  <c r="E22"/>
  <c r="H21"/>
  <c r="E21"/>
  <c r="H20"/>
  <c r="E20"/>
  <c r="H19"/>
  <c r="E19"/>
  <c r="H18"/>
  <c r="E18"/>
  <c r="H17"/>
  <c r="E17"/>
  <c r="H16"/>
  <c r="E16"/>
  <c r="H15"/>
  <c r="E15"/>
  <c r="G14"/>
  <c r="F14"/>
  <c r="D14"/>
  <c r="C14"/>
  <c r="E14" s="1"/>
  <c r="G13"/>
  <c r="F13"/>
  <c r="D13"/>
  <c r="C13"/>
  <c r="H12"/>
  <c r="E12"/>
  <c r="H11"/>
  <c r="E11"/>
  <c r="H10"/>
  <c r="E10"/>
  <c r="H9"/>
  <c r="E9"/>
  <c r="H8"/>
  <c r="E8"/>
  <c r="G7"/>
  <c r="F7"/>
  <c r="H7" s="1"/>
  <c r="H6" s="1"/>
  <c r="E7"/>
  <c r="D7"/>
  <c r="C7"/>
  <c r="G6"/>
  <c r="F6"/>
  <c r="E6"/>
  <c r="D6"/>
  <c r="C6"/>
  <c r="G5"/>
  <c r="F5"/>
  <c r="D5"/>
  <c r="C5"/>
  <c r="E5" s="1"/>
  <c r="H5" s="1"/>
  <c r="E13" l="1"/>
  <c r="H14"/>
  <c r="H13" s="1"/>
  <c r="F9" i="3" l="1"/>
  <c r="F8" s="1"/>
  <c r="H9"/>
  <c r="H8" s="1"/>
  <c r="I9"/>
  <c r="I8" s="1"/>
  <c r="K9"/>
  <c r="K8" s="1"/>
  <c r="L9"/>
  <c r="L8" s="1"/>
  <c r="E9"/>
  <c r="E8" s="1"/>
  <c r="F15"/>
  <c r="H15"/>
  <c r="I15"/>
  <c r="K15"/>
  <c r="L15"/>
  <c r="E15"/>
  <c r="F40"/>
  <c r="F39" s="1"/>
  <c r="H40"/>
  <c r="H39" s="1"/>
  <c r="I40"/>
  <c r="I39" s="1"/>
  <c r="K40"/>
  <c r="K39" s="1"/>
  <c r="L40"/>
  <c r="L39" s="1"/>
  <c r="E40"/>
  <c r="E39" s="1"/>
  <c r="H43"/>
  <c r="I44"/>
  <c r="I43" s="1"/>
  <c r="K43"/>
  <c r="L43"/>
  <c r="E43"/>
  <c r="E7" s="1"/>
  <c r="M46"/>
  <c r="M48"/>
  <c r="J46"/>
  <c r="J47"/>
  <c r="J48"/>
  <c r="M45"/>
  <c r="J45"/>
  <c r="G48"/>
  <c r="G45"/>
  <c r="M42"/>
  <c r="M41"/>
  <c r="J42"/>
  <c r="J41"/>
  <c r="G42"/>
  <c r="G41"/>
  <c r="M11"/>
  <c r="M12"/>
  <c r="M13"/>
  <c r="M14"/>
  <c r="M10"/>
  <c r="J11"/>
  <c r="J12"/>
  <c r="J13"/>
  <c r="J14"/>
  <c r="J10"/>
  <c r="G11"/>
  <c r="G12"/>
  <c r="G13"/>
  <c r="N13" s="1"/>
  <c r="G14"/>
  <c r="G10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17"/>
  <c r="G18"/>
  <c r="G19"/>
  <c r="N19" s="1"/>
  <c r="G20"/>
  <c r="G21"/>
  <c r="N21" s="1"/>
  <c r="G22"/>
  <c r="G23"/>
  <c r="N23" s="1"/>
  <c r="G24"/>
  <c r="G25"/>
  <c r="N25" s="1"/>
  <c r="G26"/>
  <c r="G27"/>
  <c r="N27" s="1"/>
  <c r="G28"/>
  <c r="G29"/>
  <c r="N29" s="1"/>
  <c r="G30"/>
  <c r="G31"/>
  <c r="N31" s="1"/>
  <c r="G32"/>
  <c r="G33"/>
  <c r="N33" s="1"/>
  <c r="G34"/>
  <c r="G35"/>
  <c r="N35" s="1"/>
  <c r="G36"/>
  <c r="G37"/>
  <c r="N37" s="1"/>
  <c r="G17"/>
  <c r="N46" l="1"/>
  <c r="M43"/>
  <c r="N48"/>
  <c r="N14"/>
  <c r="J40"/>
  <c r="J39" s="1"/>
  <c r="M40"/>
  <c r="M39" s="1"/>
  <c r="G43"/>
  <c r="N47"/>
  <c r="J43"/>
  <c r="N36"/>
  <c r="N34"/>
  <c r="N32"/>
  <c r="N30"/>
  <c r="N28"/>
  <c r="J15"/>
  <c r="N11"/>
  <c r="N26"/>
  <c r="N24"/>
  <c r="N22"/>
  <c r="N20"/>
  <c r="M15"/>
  <c r="N18"/>
  <c r="G15"/>
  <c r="N42"/>
  <c r="G40"/>
  <c r="G39" s="1"/>
  <c r="M9"/>
  <c r="M8" s="1"/>
  <c r="N12"/>
  <c r="J9"/>
  <c r="J8" s="1"/>
  <c r="N10"/>
  <c r="K7"/>
  <c r="I7"/>
  <c r="H7"/>
  <c r="L7"/>
  <c r="N41"/>
  <c r="N17"/>
  <c r="N45"/>
  <c r="G9"/>
  <c r="G8" s="1"/>
  <c r="N43" l="1"/>
  <c r="J7"/>
  <c r="N15"/>
  <c r="M7"/>
  <c r="G7"/>
  <c r="N40"/>
  <c r="N39" s="1"/>
  <c r="N9"/>
  <c r="N8" s="1"/>
  <c r="N7" l="1"/>
  <c r="F43"/>
  <c r="F7" s="1"/>
</calcChain>
</file>

<file path=xl/sharedStrings.xml><?xml version="1.0" encoding="utf-8"?>
<sst xmlns="http://schemas.openxmlformats.org/spreadsheetml/2006/main" count="146" uniqueCount="68">
  <si>
    <t>659-Komuna Hani i Elezit</t>
  </si>
  <si>
    <t>Nr</t>
  </si>
  <si>
    <t>Kodi funksional</t>
  </si>
  <si>
    <t>Kodi i proj.</t>
  </si>
  <si>
    <t>Programi/përshkrimi</t>
  </si>
  <si>
    <t>10-BKK</t>
  </si>
  <si>
    <t>21-THV</t>
  </si>
  <si>
    <t>TOTALI 2024          Vlerësimi</t>
  </si>
  <si>
    <t>SHPENZIMET KAPITALE TOTALE</t>
  </si>
  <si>
    <t>Shërbimet publike dhe emergjenca</t>
  </si>
  <si>
    <t>Parandalimi dhe inspektimi i zjarreve</t>
  </si>
  <si>
    <t>0320</t>
  </si>
  <si>
    <t>Rregullimi i kanalit të ujitjes në vendin Lloka në Seçishtë</t>
  </si>
  <si>
    <t>Planifikim urban dhe mjedisi</t>
  </si>
  <si>
    <t xml:space="preserve">Planifikimi urban dhe inspeksioni </t>
  </si>
  <si>
    <t>0620</t>
  </si>
  <si>
    <t>Mjete të lira për bashkëinvestime</t>
  </si>
  <si>
    <t>Rregullimi i parkut në rrugën "Isa Berisha" (asfaltim, trotuar, ndriçim publik, gjelbërim)</t>
  </si>
  <si>
    <t>Asfaltimi i rrugës Gorancë-Krivenik</t>
  </si>
  <si>
    <t>Rregullimi i shtigjeve për këmbësor dhe çiklistë përgjatë lumit Lepenc (Uji i thartë - Kulla me çeshme)</t>
  </si>
  <si>
    <t>Ndërtimi i rrugës transit në fshatin Gorancë</t>
  </si>
  <si>
    <t>Shëndetësia dhe Mirëqenia Sociale</t>
  </si>
  <si>
    <t>Shërbimet e shëndetësisë primare</t>
  </si>
  <si>
    <t>0721</t>
  </si>
  <si>
    <t>Arsimi dhe shkenca</t>
  </si>
  <si>
    <t>Administrata</t>
  </si>
  <si>
    <t>0980</t>
  </si>
  <si>
    <t>Vendosja e pajisjes digjitale E-Kioska në Han të Elezit</t>
  </si>
  <si>
    <t>Ndërtimi dhe rregullimi i këndeve të lojërave në Han të Elezit dhe fshatrat Gorancë, Paldenicë, Seçishtë</t>
  </si>
  <si>
    <t>Ndërtimi i shkallëve emergjente nëpër shkollat: SHML. Dardania, SHFMU. Veli Ballazhi, SHFMU. Kështjella e Diturisë</t>
  </si>
  <si>
    <t>Tab 4.2.Financimi i investimeve kapitale komunale 2023-2025</t>
  </si>
  <si>
    <t>Kodi</t>
  </si>
  <si>
    <t>TOTALI 2023</t>
  </si>
  <si>
    <t>2024          Vlerësimi</t>
  </si>
  <si>
    <t>2025          Vlerësimi</t>
  </si>
  <si>
    <t>Shpenzimet totale             2023-2025</t>
  </si>
  <si>
    <t>Ndërtimi i pendës në Sarasellë në fshatin Seçishtë</t>
  </si>
  <si>
    <t>Rregullimi i krojeve publike në fshatrat: Dromjak, Dimcë, Paldenicë dhe Rezhancë</t>
  </si>
  <si>
    <t>Ndriçimi publik në fshatrat: Pustenik, Dimcë, Gorancë, Krivenik, Seçishtë</t>
  </si>
  <si>
    <t>Shtimi i kapaciteteve të ujit dhe vendosja e ujëmatësve në Lagjen e Re dhe në Han të Elezit</t>
  </si>
  <si>
    <t>Rregullimi i shtratit të lumit Lepenc</t>
  </si>
  <si>
    <t xml:space="preserve">Rregullimi i varrezave të qytetit </t>
  </si>
  <si>
    <t>Rregullimi i kanalizimeve në Han të Elezit në Rr. Isa Berisha dhe zonat rurale në fshatrat: Paldenicë, Seçishtë, Pustenik, Gorancë, Dermjak, Krivenik, Dimcë</t>
  </si>
  <si>
    <t>Rregullimi i prrockave dhe i kanalizimeve atmosferike në zonën urbane Rr. Adem Jashari dhe fshatin Paldenicë</t>
  </si>
  <si>
    <t>Ndërtimi i mureve mbrojtëse në Lagjen e Re dhe në fshatrat: Paldenicë, Dermjak, Pustenik,Seçishtë, Gorancë, Krivenik, Dimcë</t>
  </si>
  <si>
    <t>Vendosja e ekranit për prezantimin e rezultateve të ndotjes së ajrit në Rr. Nuri Bushi</t>
  </si>
  <si>
    <t>Renovimi i objektit të Komunës</t>
  </si>
  <si>
    <t>Asfaltimi i rrugës Lagja Ramuk - Fshati Paldenicë</t>
  </si>
  <si>
    <t>Ndërtimi i parkut te rruga Lepenci</t>
  </si>
  <si>
    <t>Ndërtimi i trotuareve për këmbësor në Han të Elezit në Rr. Adem Jashari, Udha e Shkronjave, Driton Loku, Paldenicë</t>
  </si>
  <si>
    <t>Ndërtimi i mbikalimeve në Rr. Martirët Bushi dhe Rr. Lepenci</t>
  </si>
  <si>
    <t>Ndërtimi i aneksit për këmbësor në urën e Seçishtës</t>
  </si>
  <si>
    <t>Shtrimi me kubëza betoni të rrugicave dhe trotuareve në Han të Elezit dhe fshatrat: Paldenicë, Seçishtë, Dimcë, Pustenik, Gorancë, Dermjak, Rezhancë, Krivenik</t>
  </si>
  <si>
    <t>Ndërtimi (Rihapja, zgjerimi) dhe asfaltimi i rrugëve në fshatrat: Paldenicë, Pustenik, Seçishtë, Gorancë, Dimcë, Krivenik</t>
  </si>
  <si>
    <t>Fabrika e ujit nga ujësjellësi i Dimcës, Shtëpia e Kulturës - Imri Curri, Stadiumi i qytetit - Suad Brava - Shpronësim</t>
  </si>
  <si>
    <t>Rregullimi i oborrit të AMF-së në fshatin Gorancë</t>
  </si>
  <si>
    <t>Rregullimi i infrastrukturës dhe ndërtimi i një aneks objekti në QKMF</t>
  </si>
  <si>
    <t>Arsimi fillor, i mesëm i ulët</t>
  </si>
  <si>
    <t>Ndërtimi i objektit të SHFMU në Lagjen e Re</t>
  </si>
  <si>
    <t>Rregullimi i infrastrukturës shkollore në SHML - Dardania, SHFMU - Ilaz Thaçi, SHFMU - Kështjella e Diturisë dhe SHMFU - Veli Ballazhi</t>
  </si>
  <si>
    <t>Data: 30.09.2022</t>
  </si>
  <si>
    <t>Drejtoreshë për Buxhet dhe Financa</t>
  </si>
  <si>
    <t>Kryetari i Komunës</t>
  </si>
  <si>
    <t>Lindita Ballazhi</t>
  </si>
  <si>
    <t>Mehmet Ballazhi</t>
  </si>
  <si>
    <t>______________</t>
  </si>
  <si>
    <t>________________</t>
  </si>
  <si>
    <t>TOTALI 2025          Vlerësimi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</si>
</sst>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2"/>
      <color rgb="FF365F9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1"/>
      <color theme="3" tint="-0.249977111117893"/>
      <name val="Times New Roman"/>
      <family val="1"/>
    </font>
    <font>
      <b/>
      <sz val="14"/>
      <color rgb="FF365F9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48B5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</cellStyleXfs>
  <cellXfs count="278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64" fontId="3" fillId="0" borderId="0" xfId="0" applyNumberFormat="1" applyFont="1"/>
    <xf numFmtId="164" fontId="3" fillId="0" borderId="0" xfId="1" applyNumberFormat="1" applyFont="1"/>
    <xf numFmtId="164" fontId="9" fillId="0" borderId="1" xfId="1" applyNumberFormat="1" applyFont="1" applyBorder="1"/>
    <xf numFmtId="0" fontId="3" fillId="0" borderId="0" xfId="0" applyFont="1" applyAlignment="1">
      <alignment vertical="center"/>
    </xf>
    <xf numFmtId="43" fontId="3" fillId="0" borderId="0" xfId="0" applyNumberFormat="1" applyFont="1"/>
    <xf numFmtId="43" fontId="3" fillId="0" borderId="0" xfId="1" applyFont="1"/>
    <xf numFmtId="0" fontId="10" fillId="0" borderId="0" xfId="0" applyFont="1"/>
    <xf numFmtId="164" fontId="10" fillId="0" borderId="0" xfId="0" applyNumberFormat="1" applyFont="1"/>
    <xf numFmtId="164" fontId="2" fillId="2" borderId="1" xfId="1" applyNumberFormat="1" applyFont="1" applyFill="1" applyBorder="1" applyAlignment="1">
      <alignment horizontal="right"/>
    </xf>
    <xf numFmtId="164" fontId="9" fillId="2" borderId="1" xfId="1" applyNumberFormat="1" applyFont="1" applyFill="1" applyBorder="1" applyAlignment="1">
      <alignment horizontal="right"/>
    </xf>
    <xf numFmtId="164" fontId="9" fillId="2" borderId="2" xfId="1" applyNumberFormat="1" applyFont="1" applyFill="1" applyBorder="1" applyAlignment="1">
      <alignment horizontal="right"/>
    </xf>
    <xf numFmtId="164" fontId="9" fillId="0" borderId="1" xfId="1" applyNumberFormat="1" applyFont="1" applyBorder="1" applyAlignment="1">
      <alignment horizontal="right"/>
    </xf>
    <xf numFmtId="164" fontId="9" fillId="0" borderId="2" xfId="1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4" fillId="4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/>
    </xf>
    <xf numFmtId="164" fontId="4" fillId="3" borderId="6" xfId="1" applyNumberFormat="1" applyFont="1" applyFill="1" applyBorder="1" applyAlignment="1">
      <alignment horizontal="center"/>
    </xf>
    <xf numFmtId="164" fontId="4" fillId="10" borderId="6" xfId="1" applyNumberFormat="1" applyFont="1" applyFill="1" applyBorder="1" applyAlignment="1">
      <alignment horizontal="right"/>
    </xf>
    <xf numFmtId="164" fontId="2" fillId="2" borderId="4" xfId="1" applyNumberFormat="1" applyFont="1" applyFill="1" applyBorder="1" applyAlignment="1">
      <alignment horizontal="right"/>
    </xf>
    <xf numFmtId="164" fontId="4" fillId="11" borderId="6" xfId="1" applyNumberFormat="1" applyFont="1" applyFill="1" applyBorder="1" applyAlignment="1">
      <alignment horizontal="right"/>
    </xf>
    <xf numFmtId="164" fontId="8" fillId="12" borderId="6" xfId="1" applyNumberFormat="1" applyFont="1" applyFill="1" applyBorder="1" applyAlignment="1">
      <alignment horizontal="right"/>
    </xf>
    <xf numFmtId="164" fontId="9" fillId="0" borderId="4" xfId="1" applyNumberFormat="1" applyFont="1" applyBorder="1" applyAlignment="1">
      <alignment horizontal="right"/>
    </xf>
    <xf numFmtId="164" fontId="8" fillId="14" borderId="6" xfId="1" applyNumberFormat="1" applyFont="1" applyFill="1" applyBorder="1" applyAlignment="1">
      <alignment horizontal="right"/>
    </xf>
    <xf numFmtId="164" fontId="9" fillId="0" borderId="5" xfId="1" applyNumberFormat="1" applyFont="1" applyBorder="1" applyAlignment="1">
      <alignment horizontal="right"/>
    </xf>
    <xf numFmtId="164" fontId="8" fillId="8" borderId="6" xfId="1" applyNumberFormat="1" applyFont="1" applyFill="1" applyBorder="1" applyAlignment="1">
      <alignment horizontal="right"/>
    </xf>
    <xf numFmtId="164" fontId="8" fillId="13" borderId="6" xfId="1" applyNumberFormat="1" applyFont="1" applyFill="1" applyBorder="1" applyAlignment="1">
      <alignment horizontal="right"/>
    </xf>
    <xf numFmtId="164" fontId="8" fillId="9" borderId="6" xfId="1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horizontal="center" vertical="center"/>
    </xf>
    <xf numFmtId="0" fontId="3" fillId="5" borderId="3" xfId="0" applyFont="1" applyFill="1" applyBorder="1"/>
    <xf numFmtId="0" fontId="3" fillId="3" borderId="3" xfId="0" applyFont="1" applyFill="1" applyBorder="1"/>
    <xf numFmtId="0" fontId="5" fillId="6" borderId="3" xfId="0" applyFont="1" applyFill="1" applyBorder="1" applyAlignment="1">
      <alignment horizontal="right"/>
    </xf>
    <xf numFmtId="0" fontId="5" fillId="11" borderId="3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8" fillId="12" borderId="3" xfId="0" applyFont="1" applyFill="1" applyBorder="1" applyAlignment="1">
      <alignment horizontal="right"/>
    </xf>
    <xf numFmtId="0" fontId="9" fillId="14" borderId="3" xfId="0" applyFont="1" applyFill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9" fillId="15" borderId="3" xfId="0" applyFont="1" applyFill="1" applyBorder="1" applyAlignment="1">
      <alignment horizontal="right"/>
    </xf>
    <xf numFmtId="0" fontId="9" fillId="8" borderId="3" xfId="0" applyFont="1" applyFill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13" borderId="3" xfId="0" applyFont="1" applyFill="1" applyBorder="1" applyAlignment="1">
      <alignment horizontal="right"/>
    </xf>
    <xf numFmtId="0" fontId="9" fillId="9" borderId="3" xfId="0" applyFont="1" applyFill="1" applyBorder="1" applyAlignment="1">
      <alignment horizontal="right"/>
    </xf>
    <xf numFmtId="0" fontId="9" fillId="7" borderId="11" xfId="0" applyFont="1" applyFill="1" applyBorder="1" applyAlignment="1">
      <alignment horizontal="right"/>
    </xf>
    <xf numFmtId="0" fontId="9" fillId="7" borderId="13" xfId="0" applyFont="1" applyFill="1" applyBorder="1" applyAlignment="1">
      <alignment horizontal="right"/>
    </xf>
    <xf numFmtId="0" fontId="5" fillId="4" borderId="1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/>
    </xf>
    <xf numFmtId="0" fontId="4" fillId="3" borderId="7" xfId="0" applyFont="1" applyFill="1" applyBorder="1"/>
    <xf numFmtId="0" fontId="4" fillId="10" borderId="7" xfId="0" applyFont="1" applyFill="1" applyBorder="1"/>
    <xf numFmtId="0" fontId="4" fillId="11" borderId="7" xfId="0" applyFont="1" applyFill="1" applyBorder="1"/>
    <xf numFmtId="0" fontId="8" fillId="12" borderId="7" xfId="0" applyFont="1" applyFill="1" applyBorder="1" applyAlignment="1">
      <alignment wrapText="1"/>
    </xf>
    <xf numFmtId="0" fontId="8" fillId="14" borderId="7" xfId="0" applyFont="1" applyFill="1" applyBorder="1" applyAlignment="1">
      <alignment wrapText="1"/>
    </xf>
    <xf numFmtId="0" fontId="8" fillId="8" borderId="7" xfId="0" applyFont="1" applyFill="1" applyBorder="1" applyAlignment="1">
      <alignment wrapText="1"/>
    </xf>
    <xf numFmtId="0" fontId="8" fillId="13" borderId="7" xfId="0" applyFont="1" applyFill="1" applyBorder="1"/>
    <xf numFmtId="0" fontId="8" fillId="9" borderId="7" xfId="0" applyFont="1" applyFill="1" applyBorder="1"/>
    <xf numFmtId="0" fontId="5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8" fillId="12" borderId="3" xfId="0" applyFont="1" applyFill="1" applyBorder="1" applyAlignment="1">
      <alignment horizontal="center"/>
    </xf>
    <xf numFmtId="0" fontId="8" fillId="14" borderId="3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8" fillId="13" borderId="3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/>
    </xf>
    <xf numFmtId="164" fontId="4" fillId="3" borderId="18" xfId="1" applyNumberFormat="1" applyFont="1" applyFill="1" applyBorder="1" applyAlignment="1">
      <alignment horizontal="center"/>
    </xf>
    <xf numFmtId="164" fontId="4" fillId="10" borderId="18" xfId="1" applyNumberFormat="1" applyFont="1" applyFill="1" applyBorder="1" applyAlignment="1">
      <alignment horizontal="right"/>
    </xf>
    <xf numFmtId="164" fontId="4" fillId="11" borderId="18" xfId="1" applyNumberFormat="1" applyFont="1" applyFill="1" applyBorder="1" applyAlignment="1">
      <alignment horizontal="right"/>
    </xf>
    <xf numFmtId="164" fontId="2" fillId="2" borderId="19" xfId="1" applyNumberFormat="1" applyFont="1" applyFill="1" applyBorder="1" applyAlignment="1">
      <alignment horizontal="right"/>
    </xf>
    <xf numFmtId="164" fontId="2" fillId="2" borderId="20" xfId="1" applyNumberFormat="1" applyFont="1" applyFill="1" applyBorder="1" applyAlignment="1">
      <alignment horizontal="right"/>
    </xf>
    <xf numFmtId="164" fontId="9" fillId="2" borderId="20" xfId="1" applyNumberFormat="1" applyFont="1" applyFill="1" applyBorder="1" applyAlignment="1">
      <alignment horizontal="right"/>
    </xf>
    <xf numFmtId="164" fontId="8" fillId="12" borderId="18" xfId="1" applyNumberFormat="1" applyFont="1" applyFill="1" applyBorder="1" applyAlignment="1">
      <alignment horizontal="right"/>
    </xf>
    <xf numFmtId="164" fontId="8" fillId="14" borderId="18" xfId="1" applyNumberFormat="1" applyFont="1" applyFill="1" applyBorder="1" applyAlignment="1">
      <alignment horizontal="right"/>
    </xf>
    <xf numFmtId="164" fontId="9" fillId="0" borderId="19" xfId="1" applyNumberFormat="1" applyFont="1" applyBorder="1" applyAlignment="1">
      <alignment horizontal="right"/>
    </xf>
    <xf numFmtId="164" fontId="9" fillId="0" borderId="20" xfId="1" applyNumberFormat="1" applyFont="1" applyBorder="1" applyAlignment="1">
      <alignment horizontal="right"/>
    </xf>
    <xf numFmtId="164" fontId="9" fillId="0" borderId="21" xfId="1" applyNumberFormat="1" applyFont="1" applyBorder="1" applyAlignment="1">
      <alignment horizontal="right"/>
    </xf>
    <xf numFmtId="164" fontId="8" fillId="8" borderId="18" xfId="1" applyNumberFormat="1" applyFont="1" applyFill="1" applyBorder="1" applyAlignment="1">
      <alignment horizontal="right"/>
    </xf>
    <xf numFmtId="164" fontId="8" fillId="13" borderId="18" xfId="1" applyNumberFormat="1" applyFont="1" applyFill="1" applyBorder="1" applyAlignment="1">
      <alignment horizontal="right"/>
    </xf>
    <xf numFmtId="164" fontId="8" fillId="9" borderId="18" xfId="1" applyNumberFormat="1" applyFont="1" applyFill="1" applyBorder="1" applyAlignment="1">
      <alignment horizontal="right"/>
    </xf>
    <xf numFmtId="164" fontId="9" fillId="0" borderId="20" xfId="1" applyNumberFormat="1" applyFont="1" applyBorder="1"/>
    <xf numFmtId="0" fontId="4" fillId="4" borderId="7" xfId="0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/>
    </xf>
    <xf numFmtId="164" fontId="4" fillId="10" borderId="7" xfId="1" applyNumberFormat="1" applyFont="1" applyFill="1" applyBorder="1" applyAlignment="1">
      <alignment horizontal="right"/>
    </xf>
    <xf numFmtId="164" fontId="4" fillId="11" borderId="7" xfId="1" applyNumberFormat="1" applyFont="1" applyFill="1" applyBorder="1" applyAlignment="1">
      <alignment horizontal="right"/>
    </xf>
    <xf numFmtId="164" fontId="2" fillId="7" borderId="8" xfId="1" applyNumberFormat="1" applyFont="1" applyFill="1" applyBorder="1" applyAlignment="1">
      <alignment horizontal="right"/>
    </xf>
    <xf numFmtId="164" fontId="2" fillId="7" borderId="2" xfId="1" applyNumberFormat="1" applyFont="1" applyFill="1" applyBorder="1" applyAlignment="1">
      <alignment horizontal="right"/>
    </xf>
    <xf numFmtId="164" fontId="8" fillId="12" borderId="7" xfId="1" applyNumberFormat="1" applyFont="1" applyFill="1" applyBorder="1" applyAlignment="1">
      <alignment horizontal="right"/>
    </xf>
    <xf numFmtId="164" fontId="8" fillId="14" borderId="7" xfId="1" applyNumberFormat="1" applyFont="1" applyFill="1" applyBorder="1" applyAlignment="1">
      <alignment horizontal="right"/>
    </xf>
    <xf numFmtId="164" fontId="9" fillId="7" borderId="8" xfId="1" applyNumberFormat="1" applyFont="1" applyFill="1" applyBorder="1" applyAlignment="1">
      <alignment horizontal="right"/>
    </xf>
    <xf numFmtId="164" fontId="9" fillId="7" borderId="2" xfId="1" applyNumberFormat="1" applyFont="1" applyFill="1" applyBorder="1" applyAlignment="1">
      <alignment horizontal="right"/>
    </xf>
    <xf numFmtId="164" fontId="9" fillId="7" borderId="9" xfId="1" applyNumberFormat="1" applyFont="1" applyFill="1" applyBorder="1" applyAlignment="1">
      <alignment horizontal="right"/>
    </xf>
    <xf numFmtId="164" fontId="8" fillId="8" borderId="7" xfId="1" applyNumberFormat="1" applyFont="1" applyFill="1" applyBorder="1" applyAlignment="1">
      <alignment horizontal="right"/>
    </xf>
    <xf numFmtId="164" fontId="8" fillId="13" borderId="7" xfId="1" applyNumberFormat="1" applyFont="1" applyFill="1" applyBorder="1" applyAlignment="1">
      <alignment horizontal="right"/>
    </xf>
    <xf numFmtId="164" fontId="8" fillId="9" borderId="7" xfId="1" applyNumberFormat="1" applyFont="1" applyFill="1" applyBorder="1" applyAlignment="1">
      <alignment horizontal="right"/>
    </xf>
    <xf numFmtId="0" fontId="11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/>
    </xf>
    <xf numFmtId="164" fontId="4" fillId="3" borderId="3" xfId="1" applyNumberFormat="1" applyFont="1" applyFill="1" applyBorder="1" applyAlignment="1">
      <alignment horizontal="center"/>
    </xf>
    <xf numFmtId="164" fontId="4" fillId="10" borderId="3" xfId="1" applyNumberFormat="1" applyFont="1" applyFill="1" applyBorder="1" applyAlignment="1">
      <alignment horizontal="right"/>
    </xf>
    <xf numFmtId="164" fontId="4" fillId="11" borderId="3" xfId="1" applyNumberFormat="1" applyFont="1" applyFill="1" applyBorder="1" applyAlignment="1">
      <alignment horizontal="right"/>
    </xf>
    <xf numFmtId="164" fontId="2" fillId="16" borderId="10" xfId="1" applyNumberFormat="1" applyFont="1" applyFill="1" applyBorder="1" applyAlignment="1">
      <alignment horizontal="right"/>
    </xf>
    <xf numFmtId="164" fontId="8" fillId="12" borderId="3" xfId="1" applyNumberFormat="1" applyFont="1" applyFill="1" applyBorder="1" applyAlignment="1">
      <alignment horizontal="right"/>
    </xf>
    <xf numFmtId="164" fontId="8" fillId="14" borderId="3" xfId="1" applyNumberFormat="1" applyFont="1" applyFill="1" applyBorder="1" applyAlignment="1">
      <alignment horizontal="right"/>
    </xf>
    <xf numFmtId="164" fontId="9" fillId="16" borderId="10" xfId="1" applyNumberFormat="1" applyFont="1" applyFill="1" applyBorder="1" applyAlignment="1">
      <alignment horizontal="right"/>
    </xf>
    <xf numFmtId="164" fontId="9" fillId="16" borderId="11" xfId="1" applyNumberFormat="1" applyFont="1" applyFill="1" applyBorder="1" applyAlignment="1">
      <alignment horizontal="right"/>
    </xf>
    <xf numFmtId="164" fontId="8" fillId="8" borderId="3" xfId="1" applyNumberFormat="1" applyFont="1" applyFill="1" applyBorder="1" applyAlignment="1">
      <alignment horizontal="right"/>
    </xf>
    <xf numFmtId="164" fontId="8" fillId="13" borderId="3" xfId="1" applyNumberFormat="1" applyFont="1" applyFill="1" applyBorder="1" applyAlignment="1">
      <alignment horizontal="right"/>
    </xf>
    <xf numFmtId="164" fontId="8" fillId="9" borderId="3" xfId="1" applyNumberFormat="1" applyFont="1" applyFill="1" applyBorder="1" applyAlignment="1">
      <alignment horizontal="right"/>
    </xf>
    <xf numFmtId="164" fontId="9" fillId="16" borderId="13" xfId="1" applyNumberFormat="1" applyFont="1" applyFill="1" applyBorder="1" applyAlignment="1">
      <alignment horizontal="right"/>
    </xf>
    <xf numFmtId="164" fontId="2" fillId="7" borderId="19" xfId="1" applyNumberFormat="1" applyFont="1" applyFill="1" applyBorder="1" applyAlignment="1">
      <alignment horizontal="right"/>
    </xf>
    <xf numFmtId="164" fontId="2" fillId="7" borderId="20" xfId="1" applyNumberFormat="1" applyFont="1" applyFill="1" applyBorder="1" applyAlignment="1">
      <alignment horizontal="right"/>
    </xf>
    <xf numFmtId="164" fontId="9" fillId="7" borderId="19" xfId="1" applyNumberFormat="1" applyFont="1" applyFill="1" applyBorder="1" applyAlignment="1">
      <alignment horizontal="right"/>
    </xf>
    <xf numFmtId="164" fontId="9" fillId="7" borderId="20" xfId="1" applyNumberFormat="1" applyFont="1" applyFill="1" applyBorder="1" applyAlignment="1">
      <alignment horizontal="right"/>
    </xf>
    <xf numFmtId="164" fontId="9" fillId="7" borderId="21" xfId="1" applyNumberFormat="1" applyFont="1" applyFill="1" applyBorder="1" applyAlignment="1">
      <alignment horizontal="right"/>
    </xf>
    <xf numFmtId="164" fontId="2" fillId="2" borderId="8" xfId="1" applyNumberFormat="1" applyFont="1" applyFill="1" applyBorder="1" applyAlignment="1">
      <alignment horizontal="right"/>
    </xf>
    <xf numFmtId="164" fontId="2" fillId="2" borderId="2" xfId="1" applyNumberFormat="1" applyFont="1" applyFill="1" applyBorder="1" applyAlignment="1">
      <alignment horizontal="right"/>
    </xf>
    <xf numFmtId="164" fontId="9" fillId="0" borderId="8" xfId="1" applyNumberFormat="1" applyFont="1" applyBorder="1" applyAlignment="1">
      <alignment horizontal="right"/>
    </xf>
    <xf numFmtId="164" fontId="9" fillId="0" borderId="9" xfId="1" applyNumberFormat="1" applyFont="1" applyBorder="1" applyAlignment="1">
      <alignment horizontal="right"/>
    </xf>
    <xf numFmtId="164" fontId="9" fillId="0" borderId="2" xfId="1" applyNumberFormat="1" applyFont="1" applyBorder="1"/>
    <xf numFmtId="164" fontId="2" fillId="17" borderId="10" xfId="1" applyNumberFormat="1" applyFont="1" applyFill="1" applyBorder="1" applyAlignment="1">
      <alignment horizontal="right"/>
    </xf>
    <xf numFmtId="164" fontId="9" fillId="17" borderId="10" xfId="1" applyNumberFormat="1" applyFont="1" applyFill="1" applyBorder="1" applyAlignment="1">
      <alignment horizontal="right"/>
    </xf>
    <xf numFmtId="164" fontId="9" fillId="17" borderId="11" xfId="1" applyNumberFormat="1" applyFont="1" applyFill="1" applyBorder="1" applyAlignment="1">
      <alignment horizontal="right"/>
    </xf>
    <xf numFmtId="164" fontId="2" fillId="8" borderId="10" xfId="1" applyNumberFormat="1" applyFont="1" applyFill="1" applyBorder="1" applyAlignment="1">
      <alignment horizontal="right"/>
    </xf>
    <xf numFmtId="164" fontId="9" fillId="8" borderId="10" xfId="1" applyNumberFormat="1" applyFont="1" applyFill="1" applyBorder="1" applyAlignment="1">
      <alignment horizontal="right"/>
    </xf>
    <xf numFmtId="164" fontId="9" fillId="8" borderId="11" xfId="1" applyNumberFormat="1" applyFont="1" applyFill="1" applyBorder="1" applyAlignment="1">
      <alignment horizontal="right"/>
    </xf>
    <xf numFmtId="164" fontId="9" fillId="8" borderId="13" xfId="1" applyNumberFormat="1" applyFont="1" applyFill="1" applyBorder="1" applyAlignment="1">
      <alignment horizontal="right"/>
    </xf>
    <xf numFmtId="0" fontId="9" fillId="7" borderId="22" xfId="0" applyFont="1" applyFill="1" applyBorder="1" applyAlignment="1">
      <alignment horizontal="right"/>
    </xf>
    <xf numFmtId="164" fontId="9" fillId="0" borderId="25" xfId="1" applyNumberFormat="1" applyFont="1" applyBorder="1" applyAlignment="1">
      <alignment horizontal="right"/>
    </xf>
    <xf numFmtId="164" fontId="9" fillId="0" borderId="26" xfId="1" applyNumberFormat="1" applyFont="1" applyBorder="1" applyAlignment="1">
      <alignment horizontal="right"/>
    </xf>
    <xf numFmtId="164" fontId="9" fillId="16" borderId="22" xfId="1" applyNumberFormat="1" applyFont="1" applyFill="1" applyBorder="1" applyAlignment="1">
      <alignment horizontal="right"/>
    </xf>
    <xf numFmtId="164" fontId="9" fillId="7" borderId="24" xfId="1" applyNumberFormat="1" applyFont="1" applyFill="1" applyBorder="1" applyAlignment="1">
      <alignment horizontal="right"/>
    </xf>
    <xf numFmtId="164" fontId="9" fillId="7" borderId="26" xfId="1" applyNumberFormat="1" applyFont="1" applyFill="1" applyBorder="1" applyAlignment="1">
      <alignment horizontal="right"/>
    </xf>
    <xf numFmtId="164" fontId="9" fillId="17" borderId="22" xfId="1" applyNumberFormat="1" applyFont="1" applyFill="1" applyBorder="1" applyAlignment="1">
      <alignment horizontal="right"/>
    </xf>
    <xf numFmtId="164" fontId="9" fillId="0" borderId="24" xfId="1" applyNumberFormat="1" applyFont="1" applyBorder="1" applyAlignment="1">
      <alignment horizontal="right"/>
    </xf>
    <xf numFmtId="164" fontId="9" fillId="8" borderId="22" xfId="1" applyNumberFormat="1" applyFont="1" applyFill="1" applyBorder="1" applyAlignment="1">
      <alignment horizontal="right"/>
    </xf>
    <xf numFmtId="164" fontId="9" fillId="0" borderId="30" xfId="1" applyNumberFormat="1" applyFont="1" applyBorder="1"/>
    <xf numFmtId="164" fontId="9" fillId="7" borderId="28" xfId="1" applyNumberFormat="1" applyFont="1" applyFill="1" applyBorder="1" applyAlignment="1">
      <alignment horizontal="right"/>
    </xf>
    <xf numFmtId="164" fontId="9" fillId="7" borderId="30" xfId="1" applyNumberFormat="1" applyFont="1" applyFill="1" applyBorder="1" applyAlignment="1">
      <alignment horizontal="right"/>
    </xf>
    <xf numFmtId="164" fontId="9" fillId="0" borderId="28" xfId="1" applyNumberFormat="1" applyFont="1" applyBorder="1"/>
    <xf numFmtId="0" fontId="4" fillId="4" borderId="3" xfId="0" applyFont="1" applyFill="1" applyBorder="1" applyAlignment="1">
      <alignment horizontal="center" vertical="center" wrapText="1"/>
    </xf>
    <xf numFmtId="164" fontId="2" fillId="9" borderId="10" xfId="1" applyNumberFormat="1" applyFont="1" applyFill="1" applyBorder="1" applyAlignment="1">
      <alignment horizontal="right"/>
    </xf>
    <xf numFmtId="164" fontId="9" fillId="9" borderId="10" xfId="1" applyNumberFormat="1" applyFont="1" applyFill="1" applyBorder="1" applyAlignment="1">
      <alignment horizontal="right"/>
    </xf>
    <xf numFmtId="164" fontId="9" fillId="9" borderId="11" xfId="1" applyNumberFormat="1" applyFont="1" applyFill="1" applyBorder="1" applyAlignment="1">
      <alignment horizontal="right"/>
    </xf>
    <xf numFmtId="164" fontId="9" fillId="9" borderId="22" xfId="1" applyNumberFormat="1" applyFont="1" applyFill="1" applyBorder="1" applyAlignment="1">
      <alignment horizontal="right"/>
    </xf>
    <xf numFmtId="164" fontId="9" fillId="9" borderId="13" xfId="1" applyNumberFormat="1" applyFont="1" applyFill="1" applyBorder="1" applyAlignment="1">
      <alignment horizontal="right"/>
    </xf>
    <xf numFmtId="0" fontId="12" fillId="0" borderId="0" xfId="0" applyFont="1" applyAlignment="1">
      <alignment horizontal="left"/>
    </xf>
    <xf numFmtId="0" fontId="3" fillId="5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5" fillId="11" borderId="14" xfId="0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16" xfId="0" applyNumberFormat="1" applyFont="1" applyFill="1" applyBorder="1" applyAlignment="1">
      <alignment horizontal="center"/>
    </xf>
    <xf numFmtId="49" fontId="3" fillId="2" borderId="17" xfId="0" applyNumberFormat="1" applyFont="1" applyFill="1" applyBorder="1" applyAlignment="1">
      <alignment horizontal="center"/>
    </xf>
    <xf numFmtId="0" fontId="8" fillId="12" borderId="14" xfId="0" applyFont="1" applyFill="1" applyBorder="1" applyAlignment="1">
      <alignment horizontal="center"/>
    </xf>
    <xf numFmtId="0" fontId="9" fillId="14" borderId="14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/>
    </xf>
    <xf numFmtId="0" fontId="9" fillId="13" borderId="14" xfId="0" applyFont="1" applyFill="1" applyBorder="1" applyAlignment="1">
      <alignment horizontal="center"/>
    </xf>
    <xf numFmtId="0" fontId="9" fillId="9" borderId="14" xfId="0" applyFont="1" applyFill="1" applyBorder="1" applyAlignment="1">
      <alignment horizontal="center"/>
    </xf>
    <xf numFmtId="49" fontId="3" fillId="2" borderId="23" xfId="0" applyNumberFormat="1" applyFont="1" applyFill="1" applyBorder="1" applyAlignment="1">
      <alignment horizontal="center"/>
    </xf>
    <xf numFmtId="49" fontId="3" fillId="2" borderId="27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9" fillId="17" borderId="13" xfId="1" applyNumberFormat="1" applyFont="1" applyFill="1" applyBorder="1" applyAlignment="1">
      <alignment horizontal="right"/>
    </xf>
    <xf numFmtId="0" fontId="12" fillId="0" borderId="0" xfId="0" applyFont="1" applyAlignment="1">
      <alignment horizontal="left"/>
    </xf>
    <xf numFmtId="0" fontId="3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164" fontId="4" fillId="10" borderId="1" xfId="1" applyNumberFormat="1" applyFont="1" applyFill="1" applyBorder="1" applyAlignment="1">
      <alignment horizontal="right"/>
    </xf>
    <xf numFmtId="164" fontId="4" fillId="11" borderId="1" xfId="1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wrapText="1"/>
    </xf>
    <xf numFmtId="0" fontId="9" fillId="0" borderId="1" xfId="0" applyFont="1" applyBorder="1"/>
    <xf numFmtId="164" fontId="8" fillId="12" borderId="1" xfId="1" applyNumberFormat="1" applyFont="1" applyFill="1" applyBorder="1" applyAlignment="1">
      <alignment horizontal="right"/>
    </xf>
    <xf numFmtId="164" fontId="8" fillId="14" borderId="1" xfId="1" applyNumberFormat="1" applyFont="1" applyFill="1" applyBorder="1" applyAlignment="1">
      <alignment horizontal="right"/>
    </xf>
    <xf numFmtId="164" fontId="9" fillId="16" borderId="1" xfId="1" applyNumberFormat="1" applyFont="1" applyFill="1" applyBorder="1" applyAlignment="1">
      <alignment horizontal="right"/>
    </xf>
    <xf numFmtId="0" fontId="9" fillId="0" borderId="1" xfId="0" applyFont="1" applyBorder="1" applyAlignment="1">
      <alignment wrapText="1"/>
    </xf>
    <xf numFmtId="0" fontId="9" fillId="18" borderId="1" xfId="0" applyFont="1" applyFill="1" applyBorder="1" applyAlignment="1">
      <alignment horizontal="center"/>
    </xf>
    <xf numFmtId="164" fontId="3" fillId="0" borderId="1" xfId="0" applyNumberFormat="1" applyFont="1" applyBorder="1"/>
    <xf numFmtId="164" fontId="9" fillId="2" borderId="4" xfId="1" applyNumberFormat="1" applyFont="1" applyFill="1" applyBorder="1" applyAlignment="1">
      <alignment horizontal="right"/>
    </xf>
    <xf numFmtId="164" fontId="8" fillId="15" borderId="1" xfId="1" applyNumberFormat="1" applyFont="1" applyFill="1" applyBorder="1" applyAlignment="1">
      <alignment horizontal="right"/>
    </xf>
    <xf numFmtId="164" fontId="8" fillId="8" borderId="1" xfId="1" applyNumberFormat="1" applyFont="1" applyFill="1" applyBorder="1" applyAlignment="1">
      <alignment horizontal="right"/>
    </xf>
    <xf numFmtId="0" fontId="8" fillId="13" borderId="1" xfId="0" applyFont="1" applyFill="1" applyBorder="1" applyAlignment="1">
      <alignment horizontal="center"/>
    </xf>
    <xf numFmtId="164" fontId="8" fillId="13" borderId="1" xfId="1" applyNumberFormat="1" applyFont="1" applyFill="1" applyBorder="1" applyAlignment="1">
      <alignment horizontal="right"/>
    </xf>
    <xf numFmtId="164" fontId="8" fillId="9" borderId="1" xfId="1" applyNumberFormat="1" applyFont="1" applyFill="1" applyBorder="1" applyAlignment="1">
      <alignment horizontal="right"/>
    </xf>
    <xf numFmtId="0" fontId="8" fillId="13" borderId="1" xfId="0" applyFont="1" applyFill="1" applyBorder="1" applyAlignment="1">
      <alignment wrapText="1"/>
    </xf>
    <xf numFmtId="164" fontId="5" fillId="0" borderId="0" xfId="1" applyNumberFormat="1" applyFont="1"/>
    <xf numFmtId="0" fontId="5" fillId="0" borderId="0" xfId="0" applyFont="1"/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/>
    <xf numFmtId="164" fontId="14" fillId="3" borderId="1" xfId="1" applyNumberFormat="1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4" fillId="10" borderId="1" xfId="0" applyFont="1" applyFill="1" applyBorder="1"/>
    <xf numFmtId="164" fontId="14" fillId="10" borderId="1" xfId="1" applyNumberFormat="1" applyFont="1" applyFill="1" applyBorder="1" applyAlignment="1">
      <alignment horizontal="right"/>
    </xf>
    <xf numFmtId="0" fontId="13" fillId="11" borderId="1" xfId="0" applyFont="1" applyFill="1" applyBorder="1" applyAlignment="1">
      <alignment horizontal="center"/>
    </xf>
    <xf numFmtId="0" fontId="14" fillId="11" borderId="1" xfId="0" applyFont="1" applyFill="1" applyBorder="1"/>
    <xf numFmtId="164" fontId="14" fillId="11" borderId="1" xfId="1" applyNumberFormat="1" applyFont="1" applyFill="1" applyBorder="1" applyAlignment="1">
      <alignment horizontal="right"/>
    </xf>
    <xf numFmtId="0" fontId="15" fillId="18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wrapText="1"/>
    </xf>
    <xf numFmtId="164" fontId="16" fillId="2" borderId="1" xfId="1" applyNumberFormat="1" applyFont="1" applyFill="1" applyBorder="1" applyAlignment="1">
      <alignment horizontal="right"/>
    </xf>
    <xf numFmtId="164" fontId="16" fillId="16" borderId="1" xfId="1" applyNumberFormat="1" applyFont="1" applyFill="1" applyBorder="1" applyAlignment="1">
      <alignment horizontal="right"/>
    </xf>
    <xf numFmtId="0" fontId="17" fillId="2" borderId="1" xfId="0" applyFont="1" applyFill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wrapText="1"/>
    </xf>
    <xf numFmtId="0" fontId="17" fillId="0" borderId="1" xfId="0" applyFont="1" applyBorder="1"/>
    <xf numFmtId="0" fontId="18" fillId="12" borderId="1" xfId="0" applyFont="1" applyFill="1" applyBorder="1" applyAlignment="1">
      <alignment horizontal="center"/>
    </xf>
    <xf numFmtId="0" fontId="18" fillId="12" borderId="1" xfId="0" applyFont="1" applyFill="1" applyBorder="1" applyAlignment="1">
      <alignment wrapText="1"/>
    </xf>
    <xf numFmtId="164" fontId="18" fillId="12" borderId="1" xfId="1" applyNumberFormat="1" applyFont="1" applyFill="1" applyBorder="1" applyAlignment="1">
      <alignment horizontal="right"/>
    </xf>
    <xf numFmtId="0" fontId="18" fillId="14" borderId="1" xfId="0" applyFont="1" applyFill="1" applyBorder="1" applyAlignment="1">
      <alignment horizontal="center"/>
    </xf>
    <xf numFmtId="0" fontId="18" fillId="14" borderId="1" xfId="0" applyFont="1" applyFill="1" applyBorder="1" applyAlignment="1">
      <alignment wrapText="1"/>
    </xf>
    <xf numFmtId="164" fontId="18" fillId="14" borderId="1" xfId="1" applyNumberFormat="1" applyFont="1" applyFill="1" applyBorder="1" applyAlignment="1">
      <alignment horizontal="right"/>
    </xf>
    <xf numFmtId="0" fontId="17" fillId="18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164" fontId="17" fillId="0" borderId="1" xfId="1" applyNumberFormat="1" applyFont="1" applyBorder="1" applyAlignment="1">
      <alignment horizontal="right"/>
    </xf>
    <xf numFmtId="164" fontId="17" fillId="16" borderId="1" xfId="1" applyNumberFormat="1" applyFont="1" applyFill="1" applyBorder="1" applyAlignment="1">
      <alignment horizontal="right"/>
    </xf>
    <xf numFmtId="0" fontId="17" fillId="0" borderId="1" xfId="0" applyFont="1" applyBorder="1" applyAlignment="1">
      <alignment wrapText="1"/>
    </xf>
    <xf numFmtId="0" fontId="17" fillId="18" borderId="1" xfId="0" applyFont="1" applyFill="1" applyBorder="1" applyAlignment="1">
      <alignment horizontal="center"/>
    </xf>
    <xf numFmtId="0" fontId="15" fillId="18" borderId="1" xfId="0" applyFont="1" applyFill="1" applyBorder="1"/>
    <xf numFmtId="0" fontId="15" fillId="0" borderId="1" xfId="0" applyFont="1" applyBorder="1"/>
    <xf numFmtId="3" fontId="15" fillId="0" borderId="1" xfId="0" applyNumberFormat="1" applyFont="1" applyBorder="1"/>
    <xf numFmtId="164" fontId="17" fillId="16" borderId="1" xfId="1" applyNumberFormat="1" applyFont="1" applyFill="1" applyBorder="1"/>
    <xf numFmtId="164" fontId="15" fillId="0" borderId="1" xfId="1" applyNumberFormat="1" applyFont="1" applyBorder="1"/>
    <xf numFmtId="0" fontId="17" fillId="2" borderId="1" xfId="0" applyFont="1" applyFill="1" applyBorder="1"/>
    <xf numFmtId="0" fontId="15" fillId="0" borderId="1" xfId="0" applyFont="1" applyBorder="1" applyAlignment="1">
      <alignment wrapText="1"/>
    </xf>
    <xf numFmtId="164" fontId="15" fillId="16" borderId="1" xfId="1" applyNumberFormat="1" applyFont="1" applyFill="1" applyBorder="1"/>
    <xf numFmtId="0" fontId="17" fillId="18" borderId="4" xfId="0" applyFont="1" applyFill="1" applyBorder="1" applyAlignment="1">
      <alignment horizontal="center"/>
    </xf>
    <xf numFmtId="0" fontId="17" fillId="0" borderId="4" xfId="0" applyFont="1" applyBorder="1" applyAlignment="1">
      <alignment wrapText="1"/>
    </xf>
    <xf numFmtId="164" fontId="17" fillId="0" borderId="4" xfId="1" applyNumberFormat="1" applyFont="1" applyBorder="1" applyAlignment="1">
      <alignment horizontal="right"/>
    </xf>
    <xf numFmtId="164" fontId="17" fillId="16" borderId="4" xfId="1" applyNumberFormat="1" applyFont="1" applyFill="1" applyBorder="1" applyAlignment="1">
      <alignment horizontal="right"/>
    </xf>
    <xf numFmtId="0" fontId="18" fillId="15" borderId="1" xfId="0" applyFont="1" applyFill="1" applyBorder="1" applyAlignment="1">
      <alignment horizontal="center"/>
    </xf>
    <xf numFmtId="0" fontId="18" fillId="15" borderId="1" xfId="0" applyFont="1" applyFill="1" applyBorder="1" applyAlignment="1">
      <alignment wrapText="1"/>
    </xf>
    <xf numFmtId="164" fontId="18" fillId="15" borderId="1" xfId="1" applyNumberFormat="1" applyFont="1" applyFill="1" applyBorder="1" applyAlignment="1">
      <alignment horizontal="right"/>
    </xf>
    <xf numFmtId="0" fontId="18" fillId="8" borderId="1" xfId="0" applyFont="1" applyFill="1" applyBorder="1" applyAlignment="1">
      <alignment horizontal="center"/>
    </xf>
    <xf numFmtId="0" fontId="18" fillId="8" borderId="1" xfId="0" applyFont="1" applyFill="1" applyBorder="1" applyAlignment="1">
      <alignment wrapText="1"/>
    </xf>
    <xf numFmtId="164" fontId="18" fillId="8" borderId="1" xfId="1" applyNumberFormat="1" applyFont="1" applyFill="1" applyBorder="1" applyAlignment="1">
      <alignment horizontal="right"/>
    </xf>
    <xf numFmtId="0" fontId="17" fillId="7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13" borderId="1" xfId="0" applyFont="1" applyFill="1" applyBorder="1" applyAlignment="1">
      <alignment horizontal="center"/>
    </xf>
    <xf numFmtId="0" fontId="18" fillId="13" borderId="1" xfId="0" applyFont="1" applyFill="1" applyBorder="1"/>
    <xf numFmtId="164" fontId="18" fillId="13" borderId="1" xfId="1" applyNumberFormat="1" applyFont="1" applyFill="1" applyBorder="1" applyAlignment="1">
      <alignment horizontal="right"/>
    </xf>
    <xf numFmtId="0" fontId="18" fillId="9" borderId="1" xfId="0" applyFont="1" applyFill="1" applyBorder="1" applyAlignment="1">
      <alignment horizontal="center"/>
    </xf>
    <xf numFmtId="0" fontId="18" fillId="9" borderId="1" xfId="0" applyFont="1" applyFill="1" applyBorder="1"/>
    <xf numFmtId="164" fontId="18" fillId="9" borderId="1" xfId="1" applyNumberFormat="1" applyFont="1" applyFill="1" applyBorder="1" applyAlignment="1">
      <alignment horizontal="right"/>
    </xf>
    <xf numFmtId="0" fontId="18" fillId="13" borderId="1" xfId="0" applyFont="1" applyFill="1" applyBorder="1" applyAlignment="1">
      <alignment wrapText="1"/>
    </xf>
    <xf numFmtId="164" fontId="18" fillId="13" borderId="1" xfId="1" applyNumberFormat="1" applyFont="1" applyFill="1" applyBorder="1"/>
    <xf numFmtId="164" fontId="17" fillId="0" borderId="1" xfId="1" applyNumberFormat="1" applyFont="1" applyBorder="1"/>
    <xf numFmtId="0" fontId="17" fillId="18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9" fillId="15" borderId="31" xfId="0" applyFont="1" applyFill="1" applyBorder="1" applyAlignment="1">
      <alignment horizontal="center"/>
    </xf>
    <xf numFmtId="0" fontId="8" fillId="15" borderId="32" xfId="0" applyFont="1" applyFill="1" applyBorder="1" applyAlignment="1">
      <alignment horizontal="center"/>
    </xf>
    <xf numFmtId="0" fontId="8" fillId="15" borderId="33" xfId="0" applyFont="1" applyFill="1" applyBorder="1" applyAlignment="1">
      <alignment wrapText="1"/>
    </xf>
    <xf numFmtId="164" fontId="8" fillId="15" borderId="34" xfId="1" applyNumberFormat="1" applyFont="1" applyFill="1" applyBorder="1" applyAlignment="1">
      <alignment horizontal="right"/>
    </xf>
    <xf numFmtId="164" fontId="8" fillId="15" borderId="35" xfId="1" applyNumberFormat="1" applyFont="1" applyFill="1" applyBorder="1" applyAlignment="1">
      <alignment horizontal="right"/>
    </xf>
    <xf numFmtId="164" fontId="8" fillId="15" borderId="32" xfId="1" applyNumberFormat="1" applyFont="1" applyFill="1" applyBorder="1" applyAlignment="1">
      <alignment horizontal="right"/>
    </xf>
    <xf numFmtId="164" fontId="8" fillId="15" borderId="33" xfId="1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164" fontId="9" fillId="7" borderId="1" xfId="1" applyNumberFormat="1" applyFont="1" applyFill="1" applyBorder="1" applyAlignment="1">
      <alignment horizontal="right"/>
    </xf>
    <xf numFmtId="164" fontId="9" fillId="17" borderId="1" xfId="1" applyNumberFormat="1" applyFont="1" applyFill="1" applyBorder="1" applyAlignment="1">
      <alignment horizontal="right"/>
    </xf>
    <xf numFmtId="164" fontId="9" fillId="8" borderId="1" xfId="1" applyNumberFormat="1" applyFont="1" applyFill="1" applyBorder="1" applyAlignment="1">
      <alignment horizontal="right"/>
    </xf>
    <xf numFmtId="164" fontId="9" fillId="9" borderId="1" xfId="1" applyNumberFormat="1" applyFont="1" applyFill="1" applyBorder="1" applyAlignment="1">
      <alignment horizontal="right"/>
    </xf>
    <xf numFmtId="0" fontId="9" fillId="13" borderId="11" xfId="0" applyFont="1" applyFill="1" applyBorder="1" applyAlignment="1">
      <alignment horizontal="right"/>
    </xf>
    <xf numFmtId="49" fontId="3" fillId="13" borderId="16" xfId="0" applyNumberFormat="1" applyFont="1" applyFill="1" applyBorder="1" applyAlignment="1">
      <alignment horizontal="center"/>
    </xf>
    <xf numFmtId="164" fontId="9" fillId="13" borderId="1" xfId="1" applyNumberFormat="1" applyFont="1" applyFill="1" applyBorder="1"/>
    <xf numFmtId="164" fontId="9" fillId="13" borderId="20" xfId="1" applyNumberFormat="1" applyFont="1" applyFill="1" applyBorder="1"/>
    <xf numFmtId="164" fontId="9" fillId="13" borderId="11" xfId="1" applyNumberFormat="1" applyFont="1" applyFill="1" applyBorder="1" applyAlignment="1">
      <alignment horizontal="right"/>
    </xf>
    <xf numFmtId="164" fontId="9" fillId="13" borderId="2" xfId="1" applyNumberFormat="1" applyFont="1" applyFill="1" applyBorder="1" applyAlignment="1">
      <alignment horizontal="right"/>
    </xf>
    <xf numFmtId="164" fontId="9" fillId="13" borderId="20" xfId="1" applyNumberFormat="1" applyFont="1" applyFill="1" applyBorder="1" applyAlignment="1">
      <alignment horizontal="right"/>
    </xf>
    <xf numFmtId="164" fontId="9" fillId="13" borderId="2" xfId="1" applyNumberFormat="1" applyFont="1" applyFill="1" applyBorder="1"/>
    <xf numFmtId="164" fontId="9" fillId="0" borderId="29" xfId="1" applyNumberFormat="1" applyFont="1" applyBorder="1"/>
  </cellXfs>
  <cellStyles count="7">
    <cellStyle name="Comma" xfId="1" builtinId="3"/>
    <cellStyle name="Comma 2" xfId="6"/>
    <cellStyle name="Normal" xfId="0" builtinId="0"/>
    <cellStyle name="Normal 10" xfId="4"/>
    <cellStyle name="Normal 2" xfId="5"/>
    <cellStyle name="Normal 7" xfId="2"/>
    <cellStyle name="Normal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1"/>
  <sheetViews>
    <sheetView tabSelected="1" topLeftCell="A28" zoomScaleNormal="100" workbookViewId="0">
      <selection activeCell="C51" sqref="C51"/>
    </sheetView>
  </sheetViews>
  <sheetFormatPr defaultRowHeight="15"/>
  <cols>
    <col min="1" max="1" width="3.42578125" style="2" bestFit="1" customWidth="1"/>
    <col min="2" max="2" width="6.7109375" style="1" bestFit="1" customWidth="1"/>
    <col min="3" max="3" width="6.85546875" style="2" customWidth="1"/>
    <col min="4" max="4" width="67" style="2" customWidth="1"/>
    <col min="5" max="5" width="10.42578125" style="2" bestFit="1" customWidth="1"/>
    <col min="6" max="6" width="9.85546875" style="2" customWidth="1"/>
    <col min="7" max="7" width="13.42578125" style="2" customWidth="1"/>
    <col min="8" max="8" width="10.140625" style="2" customWidth="1"/>
    <col min="9" max="9" width="9.85546875" style="2" customWidth="1"/>
    <col min="10" max="10" width="12.140625" style="2" customWidth="1"/>
    <col min="11" max="11" width="12.5703125" style="2" customWidth="1"/>
    <col min="12" max="12" width="9.85546875" style="2" bestFit="1" customWidth="1"/>
    <col min="13" max="13" width="11.85546875" style="2" customWidth="1"/>
    <col min="14" max="14" width="11.7109375" style="2" bestFit="1" customWidth="1"/>
    <col min="15" max="16384" width="9.140625" style="2"/>
  </cols>
  <sheetData>
    <row r="1" spans="1:17">
      <c r="P1" s="3"/>
      <c r="Q1" s="3"/>
    </row>
    <row r="2" spans="1:17" ht="18.75">
      <c r="C2" s="168" t="s">
        <v>30</v>
      </c>
      <c r="D2" s="168"/>
      <c r="E2" s="168"/>
      <c r="F2" s="168"/>
      <c r="G2" s="168"/>
      <c r="H2" s="168"/>
      <c r="I2" s="168"/>
      <c r="J2" s="168"/>
      <c r="K2" s="16"/>
      <c r="L2" s="16"/>
    </row>
    <row r="3" spans="1:17" ht="18.75">
      <c r="C3" s="150" t="s">
        <v>0</v>
      </c>
      <c r="D3" s="150"/>
      <c r="E3" s="150"/>
      <c r="F3" s="150"/>
      <c r="G3" s="150"/>
      <c r="H3" s="150"/>
      <c r="I3" s="150"/>
      <c r="J3" s="150"/>
      <c r="K3" s="16"/>
      <c r="L3" s="16"/>
    </row>
    <row r="4" spans="1:17" ht="15.75" thickBot="1"/>
    <row r="5" spans="1:17" ht="43.5" thickBot="1">
      <c r="A5" s="30" t="s">
        <v>1</v>
      </c>
      <c r="B5" s="49" t="s">
        <v>2</v>
      </c>
      <c r="C5" s="60" t="s">
        <v>3</v>
      </c>
      <c r="D5" s="50" t="s">
        <v>4</v>
      </c>
      <c r="E5" s="17" t="s">
        <v>5</v>
      </c>
      <c r="F5" s="69" t="s">
        <v>6</v>
      </c>
      <c r="G5" s="100" t="s">
        <v>32</v>
      </c>
      <c r="H5" s="86" t="s">
        <v>5</v>
      </c>
      <c r="I5" s="69" t="s">
        <v>6</v>
      </c>
      <c r="J5" s="100" t="s">
        <v>7</v>
      </c>
      <c r="K5" s="86" t="s">
        <v>5</v>
      </c>
      <c r="L5" s="69" t="s">
        <v>6</v>
      </c>
      <c r="M5" s="100" t="s">
        <v>67</v>
      </c>
      <c r="N5" s="144" t="s">
        <v>35</v>
      </c>
      <c r="O5" s="6"/>
      <c r="P5" s="6"/>
      <c r="Q5" s="6"/>
    </row>
    <row r="6" spans="1:17" ht="15.75" thickBot="1">
      <c r="A6" s="31"/>
      <c r="B6" s="151"/>
      <c r="C6" s="61"/>
      <c r="D6" s="51"/>
      <c r="E6" s="18"/>
      <c r="F6" s="70"/>
      <c r="G6" s="101"/>
      <c r="H6" s="51"/>
      <c r="I6" s="70"/>
      <c r="J6" s="101"/>
      <c r="K6" s="51"/>
      <c r="L6" s="70"/>
      <c r="M6" s="101"/>
      <c r="N6" s="101"/>
    </row>
    <row r="7" spans="1:17" ht="15.75" thickBot="1">
      <c r="A7" s="32"/>
      <c r="B7" s="152"/>
      <c r="C7" s="62"/>
      <c r="D7" s="52" t="s">
        <v>8</v>
      </c>
      <c r="E7" s="19">
        <f>E8+E15+E39+E43</f>
        <v>576471</v>
      </c>
      <c r="F7" s="71">
        <f>F8+F15+F39+F43</f>
        <v>408921</v>
      </c>
      <c r="G7" s="102">
        <f>G8+G15+G39+G43</f>
        <v>985392</v>
      </c>
      <c r="H7" s="87">
        <f>H8+H15+H39+H43</f>
        <v>718414</v>
      </c>
      <c r="I7" s="71">
        <f>I8+I15+I39+I43</f>
        <v>452717</v>
      </c>
      <c r="J7" s="102">
        <f>J8+J15+J39+J43</f>
        <v>1171131</v>
      </c>
      <c r="K7" s="87">
        <f>K8+K15+K39+K43</f>
        <v>792775</v>
      </c>
      <c r="L7" s="71">
        <f>L8+L15+L39+L43</f>
        <v>470000</v>
      </c>
      <c r="M7" s="102">
        <f>M8+M15+M39+M43</f>
        <v>1262775</v>
      </c>
      <c r="N7" s="102">
        <f>N8+N15+N39+N43</f>
        <v>3419298</v>
      </c>
      <c r="O7" s="8"/>
    </row>
    <row r="8" spans="1:17" ht="15.75" thickBot="1">
      <c r="A8" s="33"/>
      <c r="B8" s="153"/>
      <c r="C8" s="63">
        <v>180</v>
      </c>
      <c r="D8" s="53" t="s">
        <v>9</v>
      </c>
      <c r="E8" s="20">
        <f>E9</f>
        <v>50000</v>
      </c>
      <c r="F8" s="72">
        <f t="shared" ref="F8:N8" si="0">F9</f>
        <v>5000</v>
      </c>
      <c r="G8" s="103">
        <f t="shared" si="0"/>
        <v>55000</v>
      </c>
      <c r="H8" s="88">
        <f t="shared" si="0"/>
        <v>90000</v>
      </c>
      <c r="I8" s="72">
        <f t="shared" si="0"/>
        <v>0</v>
      </c>
      <c r="J8" s="103">
        <f t="shared" si="0"/>
        <v>90000</v>
      </c>
      <c r="K8" s="88">
        <f t="shared" si="0"/>
        <v>131530</v>
      </c>
      <c r="L8" s="72">
        <f t="shared" si="0"/>
        <v>0</v>
      </c>
      <c r="M8" s="103">
        <f t="shared" si="0"/>
        <v>131530</v>
      </c>
      <c r="N8" s="103">
        <f t="shared" si="0"/>
        <v>276530</v>
      </c>
      <c r="O8" s="8"/>
    </row>
    <row r="9" spans="1:17" ht="15.75" thickBot="1">
      <c r="A9" s="34"/>
      <c r="B9" s="154"/>
      <c r="C9" s="64">
        <v>18444</v>
      </c>
      <c r="D9" s="54" t="s">
        <v>10</v>
      </c>
      <c r="E9" s="22">
        <f>SUM(E10:E14)</f>
        <v>50000</v>
      </c>
      <c r="F9" s="73">
        <f>SUM(F10:F14)</f>
        <v>5000</v>
      </c>
      <c r="G9" s="104">
        <f>SUM(G10:G14)</f>
        <v>55000</v>
      </c>
      <c r="H9" s="89">
        <f>SUM(H10:H14)</f>
        <v>90000</v>
      </c>
      <c r="I9" s="73">
        <f>SUM(I10:I14)</f>
        <v>0</v>
      </c>
      <c r="J9" s="104">
        <f>SUM(J10:J14)</f>
        <v>90000</v>
      </c>
      <c r="K9" s="89">
        <f>SUM(K10:K14)</f>
        <v>131530</v>
      </c>
      <c r="L9" s="73">
        <f>SUM(L10:L14)</f>
        <v>0</v>
      </c>
      <c r="M9" s="104">
        <f>SUM(M10:M14)</f>
        <v>131530</v>
      </c>
      <c r="N9" s="104">
        <f>SUM(N10:N14)</f>
        <v>276530</v>
      </c>
      <c r="O9" s="8"/>
    </row>
    <row r="10" spans="1:17">
      <c r="A10" s="35">
        <v>1</v>
      </c>
      <c r="B10" s="155" t="s">
        <v>11</v>
      </c>
      <c r="C10" s="206">
        <v>51616</v>
      </c>
      <c r="D10" s="207" t="s">
        <v>12</v>
      </c>
      <c r="E10" s="21">
        <v>5000</v>
      </c>
      <c r="F10" s="74">
        <v>0</v>
      </c>
      <c r="G10" s="105">
        <f>E10+F10</f>
        <v>5000</v>
      </c>
      <c r="H10" s="90">
        <v>15000</v>
      </c>
      <c r="I10" s="114">
        <v>0</v>
      </c>
      <c r="J10" s="124">
        <f>H10+I10</f>
        <v>15000</v>
      </c>
      <c r="K10" s="119">
        <v>15000</v>
      </c>
      <c r="L10" s="74">
        <v>0</v>
      </c>
      <c r="M10" s="127">
        <f>K10+L10</f>
        <v>15000</v>
      </c>
      <c r="N10" s="145">
        <f>G10+J10+M10</f>
        <v>35000</v>
      </c>
      <c r="O10" s="8"/>
    </row>
    <row r="11" spans="1:17">
      <c r="A11" s="36">
        <v>2</v>
      </c>
      <c r="B11" s="156" t="s">
        <v>11</v>
      </c>
      <c r="C11" s="206">
        <v>53735</v>
      </c>
      <c r="D11" s="210" t="s">
        <v>36</v>
      </c>
      <c r="E11" s="11">
        <v>5000</v>
      </c>
      <c r="F11" s="75">
        <v>0</v>
      </c>
      <c r="G11" s="105">
        <f t="shared" ref="G11:G14" si="1">E11+F11</f>
        <v>5000</v>
      </c>
      <c r="H11" s="91">
        <v>15000</v>
      </c>
      <c r="I11" s="115">
        <v>0</v>
      </c>
      <c r="J11" s="124">
        <f t="shared" ref="J11:J14" si="2">H11+I11</f>
        <v>15000</v>
      </c>
      <c r="K11" s="120">
        <v>25000</v>
      </c>
      <c r="L11" s="75">
        <v>0</v>
      </c>
      <c r="M11" s="127">
        <f t="shared" ref="M11:M14" si="3">K11+L11</f>
        <v>25000</v>
      </c>
      <c r="N11" s="145">
        <f t="shared" ref="N11:N14" si="4">G11+J11+M11</f>
        <v>45000</v>
      </c>
      <c r="O11" s="8"/>
    </row>
    <row r="12" spans="1:17">
      <c r="A12" s="35">
        <v>3</v>
      </c>
      <c r="B12" s="156" t="s">
        <v>11</v>
      </c>
      <c r="C12" s="206">
        <v>53750</v>
      </c>
      <c r="D12" s="211" t="s">
        <v>37</v>
      </c>
      <c r="E12" s="11">
        <v>5000</v>
      </c>
      <c r="F12" s="75">
        <v>0</v>
      </c>
      <c r="G12" s="105">
        <f t="shared" si="1"/>
        <v>5000</v>
      </c>
      <c r="H12" s="91">
        <v>20000</v>
      </c>
      <c r="I12" s="115">
        <v>0</v>
      </c>
      <c r="J12" s="124">
        <f t="shared" si="2"/>
        <v>20000</v>
      </c>
      <c r="K12" s="120">
        <v>26530</v>
      </c>
      <c r="L12" s="75">
        <v>0</v>
      </c>
      <c r="M12" s="127">
        <f t="shared" si="3"/>
        <v>26530</v>
      </c>
      <c r="N12" s="145">
        <f t="shared" si="4"/>
        <v>51530</v>
      </c>
      <c r="O12" s="8"/>
    </row>
    <row r="13" spans="1:17">
      <c r="A13" s="36">
        <v>4</v>
      </c>
      <c r="B13" s="156" t="s">
        <v>11</v>
      </c>
      <c r="C13" s="206">
        <v>53772</v>
      </c>
      <c r="D13" s="212" t="s">
        <v>38</v>
      </c>
      <c r="E13" s="11">
        <v>15000</v>
      </c>
      <c r="F13" s="75">
        <v>0</v>
      </c>
      <c r="G13" s="105">
        <f t="shared" si="1"/>
        <v>15000</v>
      </c>
      <c r="H13" s="91">
        <v>20000</v>
      </c>
      <c r="I13" s="115">
        <v>0</v>
      </c>
      <c r="J13" s="124">
        <f t="shared" si="2"/>
        <v>20000</v>
      </c>
      <c r="K13" s="120">
        <v>40000</v>
      </c>
      <c r="L13" s="75">
        <v>0</v>
      </c>
      <c r="M13" s="127">
        <f t="shared" si="3"/>
        <v>40000</v>
      </c>
      <c r="N13" s="145">
        <f t="shared" si="4"/>
        <v>75000</v>
      </c>
      <c r="O13" s="8"/>
    </row>
    <row r="14" spans="1:17" ht="15.75" thickBot="1">
      <c r="A14" s="35">
        <v>5</v>
      </c>
      <c r="B14" s="156" t="s">
        <v>11</v>
      </c>
      <c r="C14" s="255">
        <v>53773</v>
      </c>
      <c r="D14" s="213" t="s">
        <v>39</v>
      </c>
      <c r="E14" s="12">
        <v>20000</v>
      </c>
      <c r="F14" s="76">
        <v>5000</v>
      </c>
      <c r="G14" s="105">
        <f t="shared" si="1"/>
        <v>25000</v>
      </c>
      <c r="H14" s="91">
        <v>20000</v>
      </c>
      <c r="I14" s="115">
        <v>0</v>
      </c>
      <c r="J14" s="124">
        <f t="shared" si="2"/>
        <v>20000</v>
      </c>
      <c r="K14" s="13">
        <v>25000</v>
      </c>
      <c r="L14" s="76">
        <v>0</v>
      </c>
      <c r="M14" s="127">
        <f t="shared" si="3"/>
        <v>25000</v>
      </c>
      <c r="N14" s="145">
        <f t="shared" si="4"/>
        <v>70000</v>
      </c>
      <c r="O14" s="8"/>
    </row>
    <row r="15" spans="1:17" ht="15.75" thickBot="1">
      <c r="A15" s="37"/>
      <c r="B15" s="158"/>
      <c r="C15" s="65">
        <v>660</v>
      </c>
      <c r="D15" s="55" t="s">
        <v>13</v>
      </c>
      <c r="E15" s="23">
        <f>E16</f>
        <v>368471</v>
      </c>
      <c r="F15" s="77">
        <f t="shared" ref="F15:N15" si="5">F16</f>
        <v>321530</v>
      </c>
      <c r="G15" s="106">
        <f t="shared" si="5"/>
        <v>690001</v>
      </c>
      <c r="H15" s="92">
        <f t="shared" si="5"/>
        <v>357283</v>
      </c>
      <c r="I15" s="77">
        <f t="shared" si="5"/>
        <v>452717</v>
      </c>
      <c r="J15" s="106">
        <f t="shared" si="5"/>
        <v>810000</v>
      </c>
      <c r="K15" s="92">
        <f t="shared" si="5"/>
        <v>269566</v>
      </c>
      <c r="L15" s="77">
        <f t="shared" si="5"/>
        <v>190000</v>
      </c>
      <c r="M15" s="106">
        <f t="shared" si="5"/>
        <v>459566</v>
      </c>
      <c r="N15" s="106">
        <f t="shared" si="5"/>
        <v>1959567</v>
      </c>
    </row>
    <row r="16" spans="1:17" ht="15.75" thickBot="1">
      <c r="A16" s="38"/>
      <c r="B16" s="159"/>
      <c r="C16" s="66">
        <v>66480</v>
      </c>
      <c r="D16" s="56" t="s">
        <v>14</v>
      </c>
      <c r="E16" s="25">
        <f>SUM(E17:E38)</f>
        <v>368471</v>
      </c>
      <c r="F16" s="78">
        <f>SUM(F17:F38)</f>
        <v>321530</v>
      </c>
      <c r="G16" s="107">
        <f>SUM(G17:G38)</f>
        <v>690001</v>
      </c>
      <c r="H16" s="93">
        <f>SUM(H17:H38)</f>
        <v>357283</v>
      </c>
      <c r="I16" s="78">
        <f>SUM(I17:I38)</f>
        <v>452717</v>
      </c>
      <c r="J16" s="107">
        <f>SUM(J17:J38)</f>
        <v>810000</v>
      </c>
      <c r="K16" s="93">
        <f>SUM(K17:K38)</f>
        <v>269566</v>
      </c>
      <c r="L16" s="78">
        <f>SUM(L17:L38)</f>
        <v>190000</v>
      </c>
      <c r="M16" s="107">
        <f>SUM(M17:M38)</f>
        <v>459566</v>
      </c>
      <c r="N16" s="107">
        <f>SUM(N17:N38)</f>
        <v>1959567</v>
      </c>
      <c r="O16" s="7"/>
    </row>
    <row r="17" spans="1:17">
      <c r="A17" s="39">
        <v>6</v>
      </c>
      <c r="B17" s="155" t="s">
        <v>15</v>
      </c>
      <c r="C17" s="220">
        <v>41635</v>
      </c>
      <c r="D17" s="221" t="s">
        <v>40</v>
      </c>
      <c r="E17" s="24">
        <v>5000</v>
      </c>
      <c r="F17" s="79">
        <v>0</v>
      </c>
      <c r="G17" s="108">
        <f>E17+F17</f>
        <v>5000</v>
      </c>
      <c r="H17" s="94">
        <v>10000</v>
      </c>
      <c r="I17" s="116">
        <v>0</v>
      </c>
      <c r="J17" s="125">
        <f>H17+I17</f>
        <v>10000</v>
      </c>
      <c r="K17" s="121">
        <v>84566</v>
      </c>
      <c r="L17" s="79">
        <v>20000</v>
      </c>
      <c r="M17" s="128">
        <f>K17+L17</f>
        <v>104566</v>
      </c>
      <c r="N17" s="146">
        <f>G17+J17+M17</f>
        <v>119566</v>
      </c>
      <c r="O17" s="7"/>
    </row>
    <row r="18" spans="1:17">
      <c r="A18" s="40">
        <v>7</v>
      </c>
      <c r="B18" s="156" t="s">
        <v>15</v>
      </c>
      <c r="C18" s="220">
        <v>41641</v>
      </c>
      <c r="D18" s="224" t="s">
        <v>16</v>
      </c>
      <c r="E18" s="14">
        <v>35000</v>
      </c>
      <c r="F18" s="80">
        <v>5000</v>
      </c>
      <c r="G18" s="108">
        <f t="shared" ref="G18:G38" si="6">E18+F18</f>
        <v>40000</v>
      </c>
      <c r="H18" s="95">
        <v>30000</v>
      </c>
      <c r="I18" s="117">
        <v>0</v>
      </c>
      <c r="J18" s="125">
        <f t="shared" ref="J18:J38" si="7">H18+I18</f>
        <v>30000</v>
      </c>
      <c r="K18" s="15">
        <v>25000</v>
      </c>
      <c r="L18" s="80">
        <v>20000</v>
      </c>
      <c r="M18" s="128">
        <f t="shared" ref="M18:M38" si="8">K18+L18</f>
        <v>45000</v>
      </c>
      <c r="N18" s="146">
        <f t="shared" ref="N18:N38" si="9">G18+J18+M18</f>
        <v>115000</v>
      </c>
      <c r="O18" s="7"/>
    </row>
    <row r="19" spans="1:17">
      <c r="A19" s="39">
        <v>8</v>
      </c>
      <c r="B19" s="156" t="s">
        <v>15</v>
      </c>
      <c r="C19" s="225">
        <v>47270</v>
      </c>
      <c r="D19" s="224" t="s">
        <v>18</v>
      </c>
      <c r="E19" s="14">
        <v>18375</v>
      </c>
      <c r="F19" s="80">
        <v>114530</v>
      </c>
      <c r="G19" s="108">
        <f t="shared" si="6"/>
        <v>132905</v>
      </c>
      <c r="H19" s="95">
        <v>44447</v>
      </c>
      <c r="I19" s="117">
        <v>50000</v>
      </c>
      <c r="J19" s="125">
        <f t="shared" si="7"/>
        <v>94447</v>
      </c>
      <c r="K19" s="15">
        <v>0</v>
      </c>
      <c r="L19" s="80">
        <v>0</v>
      </c>
      <c r="M19" s="128">
        <f t="shared" si="8"/>
        <v>0</v>
      </c>
      <c r="N19" s="146">
        <f t="shared" si="9"/>
        <v>227352</v>
      </c>
      <c r="O19" s="7"/>
      <c r="Q19" s="3"/>
    </row>
    <row r="20" spans="1:17">
      <c r="A20" s="40">
        <v>9</v>
      </c>
      <c r="B20" s="156" t="s">
        <v>15</v>
      </c>
      <c r="C20" s="226">
        <v>51071</v>
      </c>
      <c r="D20" s="227" t="s">
        <v>41</v>
      </c>
      <c r="E20" s="14">
        <v>8000</v>
      </c>
      <c r="F20" s="80">
        <v>12000</v>
      </c>
      <c r="G20" s="108">
        <f t="shared" si="6"/>
        <v>20000</v>
      </c>
      <c r="H20" s="95">
        <v>0</v>
      </c>
      <c r="I20" s="117">
        <v>0</v>
      </c>
      <c r="J20" s="125">
        <f t="shared" si="7"/>
        <v>0</v>
      </c>
      <c r="K20" s="15">
        <v>0</v>
      </c>
      <c r="L20" s="80">
        <v>10000</v>
      </c>
      <c r="M20" s="128">
        <f t="shared" si="8"/>
        <v>10000</v>
      </c>
      <c r="N20" s="146">
        <f t="shared" si="9"/>
        <v>30000</v>
      </c>
      <c r="O20" s="7"/>
      <c r="Q20" s="7"/>
    </row>
    <row r="21" spans="1:17">
      <c r="A21" s="39">
        <v>10</v>
      </c>
      <c r="B21" s="156" t="s">
        <v>15</v>
      </c>
      <c r="C21" s="220">
        <v>51085</v>
      </c>
      <c r="D21" s="231" t="s">
        <v>17</v>
      </c>
      <c r="E21" s="14">
        <v>15000</v>
      </c>
      <c r="F21" s="80">
        <v>5000</v>
      </c>
      <c r="G21" s="108">
        <f t="shared" si="6"/>
        <v>20000</v>
      </c>
      <c r="H21" s="95">
        <v>0</v>
      </c>
      <c r="I21" s="117">
        <v>0</v>
      </c>
      <c r="J21" s="125">
        <f t="shared" si="7"/>
        <v>0</v>
      </c>
      <c r="K21" s="15">
        <v>0</v>
      </c>
      <c r="L21" s="80">
        <v>10000</v>
      </c>
      <c r="M21" s="128">
        <f t="shared" si="8"/>
        <v>10000</v>
      </c>
      <c r="N21" s="146">
        <f t="shared" si="9"/>
        <v>30000</v>
      </c>
      <c r="O21" s="7"/>
      <c r="P21" s="3"/>
      <c r="Q21" s="7"/>
    </row>
    <row r="22" spans="1:17" ht="26.25">
      <c r="A22" s="40">
        <v>11</v>
      </c>
      <c r="B22" s="156" t="s">
        <v>15</v>
      </c>
      <c r="C22" s="225">
        <v>51581</v>
      </c>
      <c r="D22" s="210" t="s">
        <v>42</v>
      </c>
      <c r="E22" s="14">
        <v>30000</v>
      </c>
      <c r="F22" s="80">
        <v>30000</v>
      </c>
      <c r="G22" s="108">
        <f t="shared" si="6"/>
        <v>60000</v>
      </c>
      <c r="H22" s="95">
        <v>30000</v>
      </c>
      <c r="I22" s="117">
        <v>100000</v>
      </c>
      <c r="J22" s="125">
        <f t="shared" si="7"/>
        <v>130000</v>
      </c>
      <c r="K22" s="15">
        <v>30000</v>
      </c>
      <c r="L22" s="80">
        <v>20000</v>
      </c>
      <c r="M22" s="128">
        <f t="shared" si="8"/>
        <v>50000</v>
      </c>
      <c r="N22" s="146">
        <f t="shared" si="9"/>
        <v>240000</v>
      </c>
      <c r="O22" s="7"/>
      <c r="P22" s="3"/>
      <c r="Q22" s="7"/>
    </row>
    <row r="23" spans="1:17">
      <c r="A23" s="39">
        <v>12</v>
      </c>
      <c r="B23" s="156" t="s">
        <v>15</v>
      </c>
      <c r="C23" s="225">
        <v>51589</v>
      </c>
      <c r="D23" s="213" t="s">
        <v>43</v>
      </c>
      <c r="E23" s="14">
        <v>30000</v>
      </c>
      <c r="F23" s="80">
        <v>10000</v>
      </c>
      <c r="G23" s="108">
        <f t="shared" si="6"/>
        <v>40000</v>
      </c>
      <c r="H23" s="95">
        <v>20000</v>
      </c>
      <c r="I23" s="117">
        <v>20000</v>
      </c>
      <c r="J23" s="125">
        <f t="shared" si="7"/>
        <v>40000</v>
      </c>
      <c r="K23" s="15">
        <v>25000</v>
      </c>
      <c r="L23" s="80">
        <v>20000</v>
      </c>
      <c r="M23" s="128">
        <f t="shared" si="8"/>
        <v>45000</v>
      </c>
      <c r="N23" s="146">
        <f t="shared" si="9"/>
        <v>125000</v>
      </c>
      <c r="O23" s="7"/>
    </row>
    <row r="24" spans="1:17">
      <c r="A24" s="40">
        <v>13</v>
      </c>
      <c r="B24" s="156" t="s">
        <v>15</v>
      </c>
      <c r="C24" s="220">
        <v>51604</v>
      </c>
      <c r="D24" s="224" t="s">
        <v>20</v>
      </c>
      <c r="E24" s="14">
        <v>0</v>
      </c>
      <c r="F24" s="80">
        <v>0</v>
      </c>
      <c r="G24" s="108">
        <f t="shared" si="6"/>
        <v>0</v>
      </c>
      <c r="H24" s="95">
        <v>30000</v>
      </c>
      <c r="I24" s="117">
        <v>0</v>
      </c>
      <c r="J24" s="125">
        <f t="shared" si="7"/>
        <v>30000</v>
      </c>
      <c r="K24" s="15">
        <v>20000</v>
      </c>
      <c r="L24" s="80">
        <v>30000</v>
      </c>
      <c r="M24" s="128">
        <f t="shared" si="8"/>
        <v>50000</v>
      </c>
      <c r="N24" s="146">
        <f t="shared" si="9"/>
        <v>80000</v>
      </c>
      <c r="O24" s="7"/>
    </row>
    <row r="25" spans="1:17">
      <c r="A25" s="39">
        <v>14</v>
      </c>
      <c r="B25" s="156" t="s">
        <v>15</v>
      </c>
      <c r="C25" s="220">
        <v>51721</v>
      </c>
      <c r="D25" s="224" t="s">
        <v>27</v>
      </c>
      <c r="E25" s="14">
        <v>0</v>
      </c>
      <c r="F25" s="80">
        <v>0</v>
      </c>
      <c r="G25" s="108">
        <f t="shared" si="6"/>
        <v>0</v>
      </c>
      <c r="H25" s="95">
        <v>10000</v>
      </c>
      <c r="I25" s="117">
        <v>0</v>
      </c>
      <c r="J25" s="125">
        <f t="shared" si="7"/>
        <v>10000</v>
      </c>
      <c r="K25" s="15">
        <v>0</v>
      </c>
      <c r="L25" s="80">
        <v>0</v>
      </c>
      <c r="M25" s="128">
        <f t="shared" si="8"/>
        <v>0</v>
      </c>
      <c r="N25" s="146">
        <f t="shared" si="9"/>
        <v>10000</v>
      </c>
      <c r="O25" s="7"/>
    </row>
    <row r="26" spans="1:17" ht="26.25">
      <c r="A26" s="40">
        <v>15</v>
      </c>
      <c r="B26" s="156" t="s">
        <v>15</v>
      </c>
      <c r="C26" s="226">
        <v>51722</v>
      </c>
      <c r="D26" s="232" t="s">
        <v>28</v>
      </c>
      <c r="E26" s="14">
        <v>15000</v>
      </c>
      <c r="F26" s="80">
        <v>5000</v>
      </c>
      <c r="G26" s="108">
        <f t="shared" si="6"/>
        <v>20000</v>
      </c>
      <c r="H26" s="95">
        <v>10000</v>
      </c>
      <c r="I26" s="117">
        <v>0</v>
      </c>
      <c r="J26" s="125">
        <f t="shared" si="7"/>
        <v>10000</v>
      </c>
      <c r="K26" s="15">
        <v>0</v>
      </c>
      <c r="L26" s="80">
        <v>0</v>
      </c>
      <c r="M26" s="128">
        <f t="shared" si="8"/>
        <v>0</v>
      </c>
      <c r="N26" s="146">
        <f t="shared" si="9"/>
        <v>30000</v>
      </c>
      <c r="O26" s="7"/>
    </row>
    <row r="27" spans="1:17" ht="26.25">
      <c r="A27" s="39">
        <v>16</v>
      </c>
      <c r="B27" s="156" t="s">
        <v>15</v>
      </c>
      <c r="C27" s="234">
        <v>52894</v>
      </c>
      <c r="D27" s="235" t="s">
        <v>44</v>
      </c>
      <c r="E27" s="14">
        <v>40000</v>
      </c>
      <c r="F27" s="80">
        <v>25000</v>
      </c>
      <c r="G27" s="108">
        <f t="shared" si="6"/>
        <v>65000</v>
      </c>
      <c r="H27" s="95">
        <v>30000</v>
      </c>
      <c r="I27" s="117">
        <v>10000</v>
      </c>
      <c r="J27" s="125">
        <f t="shared" si="7"/>
        <v>40000</v>
      </c>
      <c r="K27" s="15">
        <v>20000</v>
      </c>
      <c r="L27" s="80">
        <v>0</v>
      </c>
      <c r="M27" s="128">
        <f t="shared" si="8"/>
        <v>20000</v>
      </c>
      <c r="N27" s="146">
        <f t="shared" si="9"/>
        <v>125000</v>
      </c>
      <c r="O27" s="7"/>
    </row>
    <row r="28" spans="1:17" ht="30">
      <c r="A28" s="40">
        <v>17</v>
      </c>
      <c r="B28" s="156" t="s">
        <v>15</v>
      </c>
      <c r="C28" s="181">
        <v>52906</v>
      </c>
      <c r="D28" s="175" t="s">
        <v>45</v>
      </c>
      <c r="E28" s="14">
        <v>5000</v>
      </c>
      <c r="F28" s="80">
        <v>0</v>
      </c>
      <c r="G28" s="108">
        <f t="shared" si="6"/>
        <v>5000</v>
      </c>
      <c r="H28" s="95">
        <v>10000</v>
      </c>
      <c r="I28" s="117">
        <v>0</v>
      </c>
      <c r="J28" s="125">
        <f t="shared" si="7"/>
        <v>10000</v>
      </c>
      <c r="K28" s="15">
        <v>0</v>
      </c>
      <c r="L28" s="80">
        <v>0</v>
      </c>
      <c r="M28" s="128">
        <f t="shared" si="8"/>
        <v>0</v>
      </c>
      <c r="N28" s="146">
        <f t="shared" si="9"/>
        <v>15000</v>
      </c>
      <c r="O28" s="7"/>
    </row>
    <row r="29" spans="1:17">
      <c r="A29" s="39">
        <v>18</v>
      </c>
      <c r="B29" s="156" t="s">
        <v>15</v>
      </c>
      <c r="C29" s="181">
        <v>53121</v>
      </c>
      <c r="D29" s="175" t="s">
        <v>46</v>
      </c>
      <c r="E29" s="14">
        <v>30000</v>
      </c>
      <c r="F29" s="80">
        <v>30000</v>
      </c>
      <c r="G29" s="108">
        <f t="shared" si="6"/>
        <v>60000</v>
      </c>
      <c r="H29" s="95">
        <v>0</v>
      </c>
      <c r="I29" s="117">
        <v>0</v>
      </c>
      <c r="J29" s="125">
        <f t="shared" si="7"/>
        <v>0</v>
      </c>
      <c r="K29" s="15">
        <v>0</v>
      </c>
      <c r="L29" s="80">
        <v>0</v>
      </c>
      <c r="M29" s="128">
        <f t="shared" si="8"/>
        <v>0</v>
      </c>
      <c r="N29" s="146">
        <f t="shared" si="9"/>
        <v>60000</v>
      </c>
      <c r="O29" s="7"/>
      <c r="P29" s="3"/>
      <c r="Q29" s="7"/>
    </row>
    <row r="30" spans="1:17">
      <c r="A30" s="40">
        <v>19</v>
      </c>
      <c r="B30" s="264" t="s">
        <v>15</v>
      </c>
      <c r="C30" s="181">
        <v>53201</v>
      </c>
      <c r="D30" s="175" t="s">
        <v>47</v>
      </c>
      <c r="E30" s="14">
        <v>0</v>
      </c>
      <c r="F30" s="14">
        <v>5000</v>
      </c>
      <c r="G30" s="179">
        <f t="shared" si="6"/>
        <v>5000</v>
      </c>
      <c r="H30" s="265">
        <v>0</v>
      </c>
      <c r="I30" s="265">
        <v>50000</v>
      </c>
      <c r="J30" s="266">
        <f t="shared" si="7"/>
        <v>50000</v>
      </c>
      <c r="K30" s="14">
        <v>0</v>
      </c>
      <c r="L30" s="14">
        <v>0</v>
      </c>
      <c r="M30" s="267">
        <f t="shared" si="8"/>
        <v>0</v>
      </c>
      <c r="N30" s="268">
        <f t="shared" si="9"/>
        <v>55000</v>
      </c>
      <c r="O30" s="7"/>
      <c r="P30" s="3"/>
      <c r="Q30" s="7"/>
    </row>
    <row r="31" spans="1:17">
      <c r="A31" s="39">
        <v>20</v>
      </c>
      <c r="B31" s="264" t="s">
        <v>15</v>
      </c>
      <c r="C31" s="181">
        <v>53366</v>
      </c>
      <c r="D31" s="175" t="s">
        <v>48</v>
      </c>
      <c r="E31" s="14">
        <v>20000</v>
      </c>
      <c r="F31" s="14">
        <v>15000</v>
      </c>
      <c r="G31" s="179">
        <f t="shared" si="6"/>
        <v>35000</v>
      </c>
      <c r="H31" s="265">
        <v>0</v>
      </c>
      <c r="I31" s="265">
        <v>100000</v>
      </c>
      <c r="J31" s="266">
        <f t="shared" si="7"/>
        <v>100000</v>
      </c>
      <c r="K31" s="14">
        <v>0</v>
      </c>
      <c r="L31" s="14">
        <v>10000</v>
      </c>
      <c r="M31" s="267">
        <f t="shared" si="8"/>
        <v>10000</v>
      </c>
      <c r="N31" s="268">
        <f t="shared" si="9"/>
        <v>145000</v>
      </c>
      <c r="O31" s="7"/>
      <c r="P31" s="3"/>
      <c r="Q31" s="7"/>
    </row>
    <row r="32" spans="1:17" ht="30">
      <c r="A32" s="40">
        <v>21</v>
      </c>
      <c r="B32" s="264" t="s">
        <v>15</v>
      </c>
      <c r="C32" s="181">
        <v>53370</v>
      </c>
      <c r="D32" s="175" t="s">
        <v>49</v>
      </c>
      <c r="E32" s="14">
        <v>10000</v>
      </c>
      <c r="F32" s="14">
        <v>5000</v>
      </c>
      <c r="G32" s="179">
        <f t="shared" si="6"/>
        <v>15000</v>
      </c>
      <c r="H32" s="265">
        <v>20000</v>
      </c>
      <c r="I32" s="265">
        <v>0</v>
      </c>
      <c r="J32" s="266">
        <f t="shared" si="7"/>
        <v>20000</v>
      </c>
      <c r="K32" s="14">
        <v>0</v>
      </c>
      <c r="L32" s="14">
        <v>10000</v>
      </c>
      <c r="M32" s="267">
        <f t="shared" si="8"/>
        <v>10000</v>
      </c>
      <c r="N32" s="268">
        <f t="shared" si="9"/>
        <v>45000</v>
      </c>
      <c r="O32" s="7"/>
      <c r="P32" s="3"/>
      <c r="Q32" s="7"/>
    </row>
    <row r="33" spans="1:17">
      <c r="A33" s="39">
        <v>22</v>
      </c>
      <c r="B33" s="264" t="s">
        <v>15</v>
      </c>
      <c r="C33" s="181">
        <v>53429</v>
      </c>
      <c r="D33" s="175" t="s">
        <v>50</v>
      </c>
      <c r="E33" s="14">
        <v>2096</v>
      </c>
      <c r="F33" s="14">
        <v>5000</v>
      </c>
      <c r="G33" s="179">
        <f t="shared" si="6"/>
        <v>7096</v>
      </c>
      <c r="H33" s="265">
        <v>20000</v>
      </c>
      <c r="I33" s="265">
        <v>50000</v>
      </c>
      <c r="J33" s="266">
        <f t="shared" si="7"/>
        <v>70000</v>
      </c>
      <c r="K33" s="14">
        <v>0</v>
      </c>
      <c r="L33" s="14">
        <v>20000</v>
      </c>
      <c r="M33" s="267">
        <f t="shared" si="8"/>
        <v>20000</v>
      </c>
      <c r="N33" s="268">
        <f t="shared" si="9"/>
        <v>97096</v>
      </c>
      <c r="O33" s="7"/>
      <c r="P33" s="3"/>
      <c r="Q33" s="7"/>
    </row>
    <row r="34" spans="1:17">
      <c r="A34" s="40">
        <v>23</v>
      </c>
      <c r="B34" s="264" t="s">
        <v>15</v>
      </c>
      <c r="C34" s="181">
        <v>53435</v>
      </c>
      <c r="D34" s="175" t="s">
        <v>51</v>
      </c>
      <c r="E34" s="14">
        <v>10000</v>
      </c>
      <c r="F34" s="14">
        <v>0</v>
      </c>
      <c r="G34" s="179">
        <f t="shared" si="6"/>
        <v>10000</v>
      </c>
      <c r="H34" s="265">
        <v>0</v>
      </c>
      <c r="I34" s="265">
        <v>0</v>
      </c>
      <c r="J34" s="266">
        <f t="shared" si="7"/>
        <v>0</v>
      </c>
      <c r="K34" s="14">
        <v>0</v>
      </c>
      <c r="L34" s="14">
        <v>0</v>
      </c>
      <c r="M34" s="267">
        <f t="shared" si="8"/>
        <v>0</v>
      </c>
      <c r="N34" s="268">
        <f t="shared" si="9"/>
        <v>10000</v>
      </c>
      <c r="O34" s="7"/>
      <c r="P34" s="3"/>
      <c r="Q34" s="7"/>
    </row>
    <row r="35" spans="1:17" ht="15.75" customHeight="1">
      <c r="A35" s="39">
        <v>24</v>
      </c>
      <c r="B35" s="264" t="s">
        <v>15</v>
      </c>
      <c r="C35" s="181">
        <v>53471</v>
      </c>
      <c r="D35" s="256" t="s">
        <v>52</v>
      </c>
      <c r="E35" s="14">
        <v>30000</v>
      </c>
      <c r="F35" s="14">
        <v>20000</v>
      </c>
      <c r="G35" s="179">
        <f t="shared" si="6"/>
        <v>50000</v>
      </c>
      <c r="H35" s="265">
        <v>20000</v>
      </c>
      <c r="I35" s="265">
        <v>52717</v>
      </c>
      <c r="J35" s="266">
        <f t="shared" si="7"/>
        <v>72717</v>
      </c>
      <c r="K35" s="14">
        <v>20000</v>
      </c>
      <c r="L35" s="14">
        <v>10000</v>
      </c>
      <c r="M35" s="267">
        <f t="shared" si="8"/>
        <v>30000</v>
      </c>
      <c r="N35" s="268">
        <f t="shared" si="9"/>
        <v>152717</v>
      </c>
      <c r="O35" s="7"/>
      <c r="P35" s="3"/>
      <c r="Q35" s="7"/>
    </row>
    <row r="36" spans="1:17" ht="30">
      <c r="A36" s="40">
        <v>25</v>
      </c>
      <c r="B36" s="264" t="s">
        <v>15</v>
      </c>
      <c r="C36" s="181">
        <v>53484</v>
      </c>
      <c r="D36" s="180" t="s">
        <v>53</v>
      </c>
      <c r="E36" s="14">
        <v>40000</v>
      </c>
      <c r="F36" s="14">
        <v>20000</v>
      </c>
      <c r="G36" s="179">
        <f t="shared" si="6"/>
        <v>60000</v>
      </c>
      <c r="H36" s="265">
        <v>42836</v>
      </c>
      <c r="I36" s="265">
        <v>20000</v>
      </c>
      <c r="J36" s="266">
        <f t="shared" si="7"/>
        <v>62836</v>
      </c>
      <c r="K36" s="14">
        <v>30000</v>
      </c>
      <c r="L36" s="14">
        <v>0</v>
      </c>
      <c r="M36" s="267">
        <f t="shared" si="8"/>
        <v>30000</v>
      </c>
      <c r="N36" s="268">
        <f t="shared" si="9"/>
        <v>152836</v>
      </c>
      <c r="O36" s="7"/>
    </row>
    <row r="37" spans="1:17" ht="30">
      <c r="A37" s="39">
        <v>26</v>
      </c>
      <c r="B37" s="264" t="s">
        <v>15</v>
      </c>
      <c r="C37" s="181">
        <v>53902</v>
      </c>
      <c r="D37" s="180" t="s">
        <v>54</v>
      </c>
      <c r="E37" s="14">
        <v>10000</v>
      </c>
      <c r="F37" s="14">
        <v>5000</v>
      </c>
      <c r="G37" s="179">
        <f t="shared" si="6"/>
        <v>15000</v>
      </c>
      <c r="H37" s="265">
        <v>10000</v>
      </c>
      <c r="I37" s="265">
        <v>0</v>
      </c>
      <c r="J37" s="266">
        <f t="shared" si="7"/>
        <v>10000</v>
      </c>
      <c r="K37" s="14">
        <v>15000</v>
      </c>
      <c r="L37" s="14">
        <v>0</v>
      </c>
      <c r="M37" s="267">
        <f t="shared" si="8"/>
        <v>15000</v>
      </c>
      <c r="N37" s="268">
        <f t="shared" si="9"/>
        <v>40000</v>
      </c>
      <c r="O37" s="7"/>
    </row>
    <row r="38" spans="1:17" ht="30.75" thickBot="1">
      <c r="A38" s="40">
        <v>27</v>
      </c>
      <c r="B38" s="264" t="s">
        <v>15</v>
      </c>
      <c r="C38" s="181">
        <v>51363</v>
      </c>
      <c r="D38" s="180" t="s">
        <v>19</v>
      </c>
      <c r="E38" s="14">
        <v>15000</v>
      </c>
      <c r="F38" s="14">
        <v>10000</v>
      </c>
      <c r="G38" s="179">
        <f t="shared" si="6"/>
        <v>25000</v>
      </c>
      <c r="H38" s="265">
        <v>20000</v>
      </c>
      <c r="I38" s="265">
        <v>0</v>
      </c>
      <c r="J38" s="266">
        <f t="shared" si="7"/>
        <v>20000</v>
      </c>
      <c r="K38" s="14">
        <v>0</v>
      </c>
      <c r="L38" s="14">
        <v>10000</v>
      </c>
      <c r="M38" s="267">
        <f t="shared" si="8"/>
        <v>10000</v>
      </c>
      <c r="N38" s="268">
        <f t="shared" si="9"/>
        <v>55000</v>
      </c>
      <c r="O38" s="7"/>
    </row>
    <row r="39" spans="1:17" ht="15.75" thickBot="1">
      <c r="A39" s="41"/>
      <c r="B39" s="257"/>
      <c r="C39" s="258">
        <v>730</v>
      </c>
      <c r="D39" s="259" t="s">
        <v>21</v>
      </c>
      <c r="E39" s="260">
        <f>E40</f>
        <v>30000</v>
      </c>
      <c r="F39" s="261">
        <f t="shared" ref="F39:N39" si="10">F40</f>
        <v>0</v>
      </c>
      <c r="G39" s="262">
        <f t="shared" si="10"/>
        <v>30000</v>
      </c>
      <c r="H39" s="263">
        <f t="shared" si="10"/>
        <v>40000</v>
      </c>
      <c r="I39" s="261">
        <f t="shared" si="10"/>
        <v>0</v>
      </c>
      <c r="J39" s="262">
        <f t="shared" si="10"/>
        <v>40000</v>
      </c>
      <c r="K39" s="263">
        <f t="shared" si="10"/>
        <v>48000</v>
      </c>
      <c r="L39" s="261">
        <f t="shared" si="10"/>
        <v>0</v>
      </c>
      <c r="M39" s="262">
        <f t="shared" si="10"/>
        <v>48000</v>
      </c>
      <c r="N39" s="262">
        <f t="shared" si="10"/>
        <v>118000</v>
      </c>
      <c r="O39" s="7"/>
    </row>
    <row r="40" spans="1:17" ht="15.75" thickBot="1">
      <c r="A40" s="42"/>
      <c r="B40" s="160"/>
      <c r="C40" s="67">
        <v>75050</v>
      </c>
      <c r="D40" s="57" t="s">
        <v>22</v>
      </c>
      <c r="E40" s="27">
        <f>SUM(E41:E42)</f>
        <v>30000</v>
      </c>
      <c r="F40" s="82">
        <f t="shared" ref="F40:N40" si="11">SUM(F41:F42)</f>
        <v>0</v>
      </c>
      <c r="G40" s="110">
        <f t="shared" si="11"/>
        <v>30000</v>
      </c>
      <c r="H40" s="97">
        <f t="shared" si="11"/>
        <v>40000</v>
      </c>
      <c r="I40" s="82">
        <f t="shared" si="11"/>
        <v>0</v>
      </c>
      <c r="J40" s="110">
        <f t="shared" si="11"/>
        <v>40000</v>
      </c>
      <c r="K40" s="97">
        <f t="shared" si="11"/>
        <v>48000</v>
      </c>
      <c r="L40" s="82">
        <f t="shared" si="11"/>
        <v>0</v>
      </c>
      <c r="M40" s="110">
        <f t="shared" si="11"/>
        <v>48000</v>
      </c>
      <c r="N40" s="110">
        <f t="shared" si="11"/>
        <v>118000</v>
      </c>
      <c r="O40" s="7"/>
    </row>
    <row r="41" spans="1:17">
      <c r="A41" s="43">
        <v>28</v>
      </c>
      <c r="B41" s="155" t="s">
        <v>23</v>
      </c>
      <c r="C41" s="181">
        <v>52815</v>
      </c>
      <c r="D41" s="180" t="s">
        <v>55</v>
      </c>
      <c r="E41" s="24">
        <v>5000</v>
      </c>
      <c r="F41" s="79">
        <v>0</v>
      </c>
      <c r="G41" s="108">
        <f>E41+F41</f>
        <v>5000</v>
      </c>
      <c r="H41" s="94">
        <v>0</v>
      </c>
      <c r="I41" s="116">
        <v>0</v>
      </c>
      <c r="J41" s="125">
        <f>H41+I41</f>
        <v>0</v>
      </c>
      <c r="K41" s="121">
        <v>0</v>
      </c>
      <c r="L41" s="79">
        <v>0</v>
      </c>
      <c r="M41" s="128">
        <f>K41+L41</f>
        <v>0</v>
      </c>
      <c r="N41" s="146">
        <f>G41+J41+M41</f>
        <v>5000</v>
      </c>
      <c r="O41" s="7"/>
    </row>
    <row r="42" spans="1:17" ht="15.75" thickBot="1">
      <c r="A42" s="44">
        <v>29</v>
      </c>
      <c r="B42" s="157" t="s">
        <v>23</v>
      </c>
      <c r="C42" s="181">
        <v>53030</v>
      </c>
      <c r="D42" s="180" t="s">
        <v>56</v>
      </c>
      <c r="E42" s="26">
        <v>25000</v>
      </c>
      <c r="F42" s="81">
        <v>0</v>
      </c>
      <c r="G42" s="108">
        <f>E42+F42</f>
        <v>25000</v>
      </c>
      <c r="H42" s="96">
        <v>40000</v>
      </c>
      <c r="I42" s="118">
        <v>0</v>
      </c>
      <c r="J42" s="125">
        <f>H42+I42</f>
        <v>40000</v>
      </c>
      <c r="K42" s="122">
        <v>48000</v>
      </c>
      <c r="L42" s="81"/>
      <c r="M42" s="128">
        <f>K42+L42</f>
        <v>48000</v>
      </c>
      <c r="N42" s="146">
        <f>G42+J42+M42</f>
        <v>113000</v>
      </c>
      <c r="O42" s="7"/>
    </row>
    <row r="43" spans="1:17" ht="15.75" thickBot="1">
      <c r="A43" s="45"/>
      <c r="B43" s="161"/>
      <c r="C43" s="68">
        <v>920</v>
      </c>
      <c r="D43" s="58" t="s">
        <v>24</v>
      </c>
      <c r="E43" s="28">
        <f>E44</f>
        <v>128000</v>
      </c>
      <c r="F43" s="83">
        <f t="shared" ref="F43:N43" si="12">F44</f>
        <v>82391</v>
      </c>
      <c r="G43" s="111">
        <f t="shared" si="12"/>
        <v>210391</v>
      </c>
      <c r="H43" s="98">
        <f t="shared" si="12"/>
        <v>231131</v>
      </c>
      <c r="I43" s="83">
        <f t="shared" si="12"/>
        <v>0</v>
      </c>
      <c r="J43" s="111">
        <f t="shared" si="12"/>
        <v>231131</v>
      </c>
      <c r="K43" s="98">
        <f t="shared" si="12"/>
        <v>343679</v>
      </c>
      <c r="L43" s="83">
        <f t="shared" si="12"/>
        <v>280000</v>
      </c>
      <c r="M43" s="111">
        <f t="shared" si="12"/>
        <v>623679</v>
      </c>
      <c r="N43" s="111">
        <f t="shared" si="12"/>
        <v>1065201</v>
      </c>
      <c r="O43" s="7"/>
      <c r="Q43" s="7"/>
    </row>
    <row r="44" spans="1:17" ht="15.75" thickBot="1">
      <c r="A44" s="46"/>
      <c r="B44" s="162"/>
      <c r="C44" s="68">
        <v>92175</v>
      </c>
      <c r="D44" s="59" t="s">
        <v>25</v>
      </c>
      <c r="E44" s="29">
        <f>E45+E46</f>
        <v>128000</v>
      </c>
      <c r="F44" s="84">
        <f>F45+F46</f>
        <v>82391</v>
      </c>
      <c r="G44" s="112">
        <f>E44+F44</f>
        <v>210391</v>
      </c>
      <c r="H44" s="99">
        <f>H45+H46</f>
        <v>231131</v>
      </c>
      <c r="I44" s="84">
        <f t="shared" ref="F44:N44" si="13">SUM(I45:I48)</f>
        <v>0</v>
      </c>
      <c r="J44" s="112">
        <f>H44+I44</f>
        <v>231131</v>
      </c>
      <c r="K44" s="99">
        <f>K45+K46</f>
        <v>343679</v>
      </c>
      <c r="L44" s="84">
        <f>L45+L46</f>
        <v>280000</v>
      </c>
      <c r="M44" s="112">
        <f>K44+L44</f>
        <v>623679</v>
      </c>
      <c r="N44" s="112">
        <f>G44+J44+M44</f>
        <v>1065201</v>
      </c>
      <c r="O44" s="7"/>
    </row>
    <row r="45" spans="1:17" ht="30">
      <c r="A45" s="131">
        <v>30</v>
      </c>
      <c r="B45" s="163" t="s">
        <v>26</v>
      </c>
      <c r="C45" s="181">
        <v>51724</v>
      </c>
      <c r="D45" s="180" t="s">
        <v>29</v>
      </c>
      <c r="E45" s="132">
        <v>15000</v>
      </c>
      <c r="F45" s="133">
        <v>5000</v>
      </c>
      <c r="G45" s="134">
        <f>E45+F45</f>
        <v>20000</v>
      </c>
      <c r="H45" s="135">
        <v>20000</v>
      </c>
      <c r="I45" s="136">
        <v>0</v>
      </c>
      <c r="J45" s="137">
        <f>H45+I45</f>
        <v>20000</v>
      </c>
      <c r="K45" s="138">
        <v>10000</v>
      </c>
      <c r="L45" s="133">
        <v>0</v>
      </c>
      <c r="M45" s="139">
        <f>K45+L45</f>
        <v>10000</v>
      </c>
      <c r="N45" s="148">
        <f>G45+J45+M45</f>
        <v>50000</v>
      </c>
      <c r="O45" s="7"/>
    </row>
    <row r="46" spans="1:17">
      <c r="A46" s="269"/>
      <c r="B46" s="270"/>
      <c r="C46" s="186">
        <v>94020</v>
      </c>
      <c r="D46" s="189" t="s">
        <v>57</v>
      </c>
      <c r="E46" s="271">
        <f>E47+E48</f>
        <v>113000</v>
      </c>
      <c r="F46" s="272">
        <f>F47+F48</f>
        <v>77391</v>
      </c>
      <c r="G46" s="273">
        <f t="shared" ref="G46:G48" si="14">E46+F46</f>
        <v>190391</v>
      </c>
      <c r="H46" s="274">
        <f>H47+H48</f>
        <v>211131</v>
      </c>
      <c r="I46" s="275">
        <f>I47+I48</f>
        <v>0</v>
      </c>
      <c r="J46" s="273">
        <f t="shared" ref="J46:J48" si="15">H46+I46</f>
        <v>211131</v>
      </c>
      <c r="K46" s="276">
        <f>K47+K48</f>
        <v>333679</v>
      </c>
      <c r="L46" s="272">
        <f>L47+L48</f>
        <v>280000</v>
      </c>
      <c r="M46" s="273">
        <f t="shared" ref="M46:M48" si="16">K46+L46</f>
        <v>613679</v>
      </c>
      <c r="N46" s="273">
        <f t="shared" ref="N46:N48" si="17">G46+J46+M46</f>
        <v>1015201</v>
      </c>
      <c r="O46" s="7"/>
    </row>
    <row r="47" spans="1:17">
      <c r="A47" s="47">
        <v>31</v>
      </c>
      <c r="B47" s="156"/>
      <c r="C47" s="181">
        <v>52945</v>
      </c>
      <c r="D47" s="176" t="s">
        <v>58</v>
      </c>
      <c r="E47" s="5">
        <v>58000</v>
      </c>
      <c r="F47" s="85">
        <v>65391</v>
      </c>
      <c r="G47" s="109">
        <f t="shared" si="14"/>
        <v>123391</v>
      </c>
      <c r="H47" s="95">
        <v>136131</v>
      </c>
      <c r="I47" s="117">
        <v>0</v>
      </c>
      <c r="J47" s="126">
        <f t="shared" si="15"/>
        <v>136131</v>
      </c>
      <c r="K47" s="123">
        <v>173679</v>
      </c>
      <c r="L47" s="85">
        <v>280000</v>
      </c>
      <c r="M47" s="129">
        <f>K47+L47</f>
        <v>453679</v>
      </c>
      <c r="N47" s="147">
        <f t="shared" si="17"/>
        <v>713201</v>
      </c>
    </row>
    <row r="48" spans="1:17" ht="30.75" thickBot="1">
      <c r="A48" s="48">
        <v>32</v>
      </c>
      <c r="B48" s="164"/>
      <c r="C48" s="181">
        <v>53774</v>
      </c>
      <c r="D48" s="180" t="s">
        <v>59</v>
      </c>
      <c r="E48" s="277">
        <v>55000</v>
      </c>
      <c r="F48" s="140">
        <v>12000</v>
      </c>
      <c r="G48" s="113">
        <f t="shared" si="14"/>
        <v>67000</v>
      </c>
      <c r="H48" s="141">
        <v>75000</v>
      </c>
      <c r="I48" s="142">
        <v>0</v>
      </c>
      <c r="J48" s="167">
        <f t="shared" si="15"/>
        <v>75000</v>
      </c>
      <c r="K48" s="143">
        <v>160000</v>
      </c>
      <c r="L48" s="140">
        <v>0</v>
      </c>
      <c r="M48" s="130">
        <f t="shared" si="16"/>
        <v>160000</v>
      </c>
      <c r="N48" s="149">
        <f t="shared" si="17"/>
        <v>302000</v>
      </c>
    </row>
    <row r="49" spans="1:15"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5" ht="15.75">
      <c r="A50" s="9"/>
      <c r="B50" s="165"/>
      <c r="C50" s="9"/>
      <c r="D50" s="9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5">
      <c r="A51" s="4"/>
      <c r="B51" s="166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</sheetData>
  <mergeCells count="1">
    <mergeCell ref="C2:J2"/>
  </mergeCells>
  <pageMargins left="0.2" right="0.2" top="0.25" bottom="0.2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5"/>
  <sheetViews>
    <sheetView topLeftCell="A7" workbookViewId="0">
      <selection activeCell="B25" sqref="B25"/>
    </sheetView>
  </sheetViews>
  <sheetFormatPr defaultRowHeight="15"/>
  <cols>
    <col min="1" max="1" width="7.28515625" customWidth="1"/>
    <col min="2" max="2" width="46.42578125" customWidth="1"/>
    <col min="3" max="3" width="11.140625" customWidth="1"/>
    <col min="4" max="4" width="13.140625" customWidth="1"/>
    <col min="5" max="5" width="12.140625" customWidth="1"/>
    <col min="6" max="6" width="12" customWidth="1"/>
    <col min="7" max="7" width="13.7109375" customWidth="1"/>
    <col min="8" max="8" width="13.42578125" customWidth="1"/>
  </cols>
  <sheetData>
    <row r="1" spans="1:8" ht="18.75">
      <c r="A1" s="168" t="s">
        <v>30</v>
      </c>
      <c r="B1" s="168"/>
      <c r="C1" s="168"/>
      <c r="D1" s="168"/>
      <c r="E1" s="168"/>
      <c r="F1" s="168"/>
      <c r="G1" s="169"/>
      <c r="H1" s="169"/>
    </row>
    <row r="2" spans="1:8">
      <c r="A2" s="169"/>
      <c r="B2" s="169"/>
      <c r="C2" s="169"/>
      <c r="D2" s="169"/>
      <c r="E2" s="169"/>
      <c r="F2" s="169"/>
      <c r="G2" s="169"/>
      <c r="H2" s="169"/>
    </row>
    <row r="3" spans="1:8" ht="42.75">
      <c r="A3" s="192" t="s">
        <v>31</v>
      </c>
      <c r="B3" s="193" t="s">
        <v>4</v>
      </c>
      <c r="C3" s="194" t="s">
        <v>5</v>
      </c>
      <c r="D3" s="194" t="s">
        <v>6</v>
      </c>
      <c r="E3" s="194" t="s">
        <v>32</v>
      </c>
      <c r="F3" s="194" t="s">
        <v>33</v>
      </c>
      <c r="G3" s="194" t="s">
        <v>34</v>
      </c>
      <c r="H3" s="170" t="s">
        <v>35</v>
      </c>
    </row>
    <row r="4" spans="1:8">
      <c r="A4" s="195"/>
      <c r="B4" s="196"/>
      <c r="C4" s="196"/>
      <c r="D4" s="196"/>
      <c r="E4" s="196"/>
      <c r="F4" s="196"/>
      <c r="G4" s="196"/>
      <c r="H4" s="171"/>
    </row>
    <row r="5" spans="1:8">
      <c r="A5" s="197"/>
      <c r="B5" s="198" t="s">
        <v>8</v>
      </c>
      <c r="C5" s="199">
        <f>C6+C13+C37+C41</f>
        <v>576471</v>
      </c>
      <c r="D5" s="199">
        <f>D6+D13+D41</f>
        <v>408921</v>
      </c>
      <c r="E5" s="199">
        <f>C5+D5</f>
        <v>985392</v>
      </c>
      <c r="F5" s="199">
        <f>F6+F13+F37+F41</f>
        <v>1171131</v>
      </c>
      <c r="G5" s="199">
        <f>G6+G13+G37+G41</f>
        <v>1262775</v>
      </c>
      <c r="H5" s="172">
        <f>E5+F5+G5</f>
        <v>3419298</v>
      </c>
    </row>
    <row r="6" spans="1:8">
      <c r="A6" s="200">
        <v>180</v>
      </c>
      <c r="B6" s="201" t="s">
        <v>9</v>
      </c>
      <c r="C6" s="202">
        <f t="shared" ref="C6:H6" si="0">C7</f>
        <v>50000</v>
      </c>
      <c r="D6" s="202">
        <f t="shared" si="0"/>
        <v>5000</v>
      </c>
      <c r="E6" s="202">
        <f t="shared" si="0"/>
        <v>55000</v>
      </c>
      <c r="F6" s="202">
        <f t="shared" si="0"/>
        <v>90000</v>
      </c>
      <c r="G6" s="202">
        <f t="shared" si="0"/>
        <v>131530</v>
      </c>
      <c r="H6" s="173">
        <f t="shared" si="0"/>
        <v>276530</v>
      </c>
    </row>
    <row r="7" spans="1:8">
      <c r="A7" s="203">
        <v>18444</v>
      </c>
      <c r="B7" s="204" t="s">
        <v>10</v>
      </c>
      <c r="C7" s="205">
        <f t="shared" ref="C7:E7" si="1">SUM(C8:C12)</f>
        <v>50000</v>
      </c>
      <c r="D7" s="205">
        <f t="shared" si="1"/>
        <v>5000</v>
      </c>
      <c r="E7" s="205">
        <f t="shared" si="1"/>
        <v>55000</v>
      </c>
      <c r="F7" s="205">
        <f>F8+F9+F10+F11+F12</f>
        <v>90000</v>
      </c>
      <c r="G7" s="205">
        <f>G8+G9+G10+G11+G12</f>
        <v>131530</v>
      </c>
      <c r="H7" s="174">
        <f>F7+G7+E7</f>
        <v>276530</v>
      </c>
    </row>
    <row r="8" spans="1:8">
      <c r="A8" s="206">
        <v>51616</v>
      </c>
      <c r="B8" s="207" t="s">
        <v>12</v>
      </c>
      <c r="C8" s="208">
        <v>5000</v>
      </c>
      <c r="D8" s="208">
        <v>0</v>
      </c>
      <c r="E8" s="209">
        <f>C8+D8</f>
        <v>5000</v>
      </c>
      <c r="F8" s="208">
        <v>15000</v>
      </c>
      <c r="G8" s="208">
        <v>15000</v>
      </c>
      <c r="H8" s="11">
        <f>E8+F8+G8</f>
        <v>35000</v>
      </c>
    </row>
    <row r="9" spans="1:8">
      <c r="A9" s="206">
        <v>53735</v>
      </c>
      <c r="B9" s="210" t="s">
        <v>36</v>
      </c>
      <c r="C9" s="208">
        <v>5000</v>
      </c>
      <c r="D9" s="208">
        <v>0</v>
      </c>
      <c r="E9" s="209">
        <f t="shared" ref="E9:E12" si="2">C9+D9</f>
        <v>5000</v>
      </c>
      <c r="F9" s="208">
        <v>15000</v>
      </c>
      <c r="G9" s="208">
        <v>25000</v>
      </c>
      <c r="H9" s="11">
        <f t="shared" ref="H9:H12" si="3">E9+F9+G9</f>
        <v>45000</v>
      </c>
    </row>
    <row r="10" spans="1:8">
      <c r="A10" s="206">
        <v>53750</v>
      </c>
      <c r="B10" s="211" t="s">
        <v>37</v>
      </c>
      <c r="C10" s="208">
        <v>5000</v>
      </c>
      <c r="D10" s="208">
        <v>0</v>
      </c>
      <c r="E10" s="209">
        <f t="shared" si="2"/>
        <v>5000</v>
      </c>
      <c r="F10" s="208">
        <v>20000</v>
      </c>
      <c r="G10" s="208">
        <v>26530</v>
      </c>
      <c r="H10" s="11">
        <f t="shared" si="3"/>
        <v>51530</v>
      </c>
    </row>
    <row r="11" spans="1:8" ht="26.25">
      <c r="A11" s="206">
        <v>53772</v>
      </c>
      <c r="B11" s="212" t="s">
        <v>38</v>
      </c>
      <c r="C11" s="208">
        <v>15000</v>
      </c>
      <c r="D11" s="208">
        <v>0</v>
      </c>
      <c r="E11" s="209">
        <f t="shared" si="2"/>
        <v>15000</v>
      </c>
      <c r="F11" s="208">
        <v>20000</v>
      </c>
      <c r="G11" s="208">
        <v>40000</v>
      </c>
      <c r="H11" s="11">
        <f t="shared" si="3"/>
        <v>75000</v>
      </c>
    </row>
    <row r="12" spans="1:8">
      <c r="A12" s="206">
        <v>53773</v>
      </c>
      <c r="B12" s="213" t="s">
        <v>39</v>
      </c>
      <c r="C12" s="208">
        <v>20000</v>
      </c>
      <c r="D12" s="208">
        <v>5000</v>
      </c>
      <c r="E12" s="209">
        <f t="shared" si="2"/>
        <v>25000</v>
      </c>
      <c r="F12" s="208">
        <v>20000</v>
      </c>
      <c r="G12" s="208">
        <v>25000</v>
      </c>
      <c r="H12" s="11">
        <f t="shared" si="3"/>
        <v>70000</v>
      </c>
    </row>
    <row r="13" spans="1:8">
      <c r="A13" s="214">
        <v>660</v>
      </c>
      <c r="B13" s="215" t="s">
        <v>13</v>
      </c>
      <c r="C13" s="216">
        <f t="shared" ref="C13:E13" si="4">C14</f>
        <v>368471</v>
      </c>
      <c r="D13" s="216">
        <f t="shared" si="4"/>
        <v>321530</v>
      </c>
      <c r="E13" s="216">
        <f t="shared" si="4"/>
        <v>690001</v>
      </c>
      <c r="F13" s="216">
        <f>F14</f>
        <v>810000</v>
      </c>
      <c r="G13" s="216">
        <f t="shared" ref="G13" si="5">G14</f>
        <v>459566</v>
      </c>
      <c r="H13" s="177">
        <f>H14</f>
        <v>1959567</v>
      </c>
    </row>
    <row r="14" spans="1:8">
      <c r="A14" s="217">
        <v>66480</v>
      </c>
      <c r="B14" s="218" t="s">
        <v>14</v>
      </c>
      <c r="C14" s="219">
        <f>C15+C16+C17+C18+C19+C20+C21+C22+C23+C24+C25+C26+C27+C28+C29+C30+C31+C32+C33+C34+C35+C36</f>
        <v>368471</v>
      </c>
      <c r="D14" s="219">
        <f>D15+D16+D17+D18+D19+D20+D21+D22+D23+D24+D25+D26+D27+D28+D29+D30+D31+D32+D33+D34+D35+D36</f>
        <v>321530</v>
      </c>
      <c r="E14" s="219">
        <f>C14+D14</f>
        <v>690001</v>
      </c>
      <c r="F14" s="219">
        <f>F15+F16+F17+F18+F19+F20+F21+F22+F23+F24+F25+F26+F28+F27+F29+F30+F31+F32+F33+F34+F35+F36</f>
        <v>810000</v>
      </c>
      <c r="G14" s="219">
        <f>G15+G16+G17+G18+G19+G20+G21+G22+G23+G24+G25+G26+G27+G28+G29+G30+G31+G32+G33+G34+G35+G36</f>
        <v>459566</v>
      </c>
      <c r="H14" s="178">
        <f>E14+F14+G14</f>
        <v>1959567</v>
      </c>
    </row>
    <row r="15" spans="1:8">
      <c r="A15" s="220">
        <v>41635</v>
      </c>
      <c r="B15" s="221" t="s">
        <v>40</v>
      </c>
      <c r="C15" s="222">
        <v>5000</v>
      </c>
      <c r="D15" s="222">
        <v>0</v>
      </c>
      <c r="E15" s="223">
        <f>C15+D15</f>
        <v>5000</v>
      </c>
      <c r="F15" s="222">
        <v>10000</v>
      </c>
      <c r="G15" s="222">
        <v>104566</v>
      </c>
      <c r="H15" s="12">
        <f>E15+F15+G15</f>
        <v>119566</v>
      </c>
    </row>
    <row r="16" spans="1:8">
      <c r="A16" s="220">
        <v>41641</v>
      </c>
      <c r="B16" s="224" t="s">
        <v>16</v>
      </c>
      <c r="C16" s="222">
        <v>35000</v>
      </c>
      <c r="D16" s="222">
        <v>5000</v>
      </c>
      <c r="E16" s="223">
        <f>C16+D16</f>
        <v>40000</v>
      </c>
      <c r="F16" s="222">
        <v>30000</v>
      </c>
      <c r="G16" s="222">
        <v>45000</v>
      </c>
      <c r="H16" s="12">
        <f>E16+F16+G16</f>
        <v>115000</v>
      </c>
    </row>
    <row r="17" spans="1:8">
      <c r="A17" s="225">
        <v>47270</v>
      </c>
      <c r="B17" s="224" t="s">
        <v>18</v>
      </c>
      <c r="C17" s="222">
        <v>18375</v>
      </c>
      <c r="D17" s="222">
        <v>114530</v>
      </c>
      <c r="E17" s="223">
        <f>C17+D17</f>
        <v>132905</v>
      </c>
      <c r="F17" s="222">
        <v>94447</v>
      </c>
      <c r="G17" s="222">
        <v>0</v>
      </c>
      <c r="H17" s="12">
        <f>E17+F17+G17</f>
        <v>227352</v>
      </c>
    </row>
    <row r="18" spans="1:8">
      <c r="A18" s="226">
        <v>51071</v>
      </c>
      <c r="B18" s="227" t="s">
        <v>41</v>
      </c>
      <c r="C18" s="228">
        <v>8000</v>
      </c>
      <c r="D18" s="228">
        <v>12000</v>
      </c>
      <c r="E18" s="229">
        <f>C18+D18</f>
        <v>20000</v>
      </c>
      <c r="F18" s="227">
        <v>0</v>
      </c>
      <c r="G18" s="230">
        <v>10000</v>
      </c>
      <c r="H18" s="182">
        <f>E18+F18+G18</f>
        <v>30000</v>
      </c>
    </row>
    <row r="19" spans="1:8">
      <c r="A19" s="220">
        <v>51085</v>
      </c>
      <c r="B19" s="231" t="s">
        <v>17</v>
      </c>
      <c r="C19" s="222">
        <v>15000</v>
      </c>
      <c r="D19" s="222">
        <v>5000</v>
      </c>
      <c r="E19" s="223">
        <f t="shared" ref="E19:E36" si="6">C19+D19</f>
        <v>20000</v>
      </c>
      <c r="F19" s="222">
        <v>0</v>
      </c>
      <c r="G19" s="222">
        <v>10000</v>
      </c>
      <c r="H19" s="12">
        <f t="shared" ref="H19:H36" si="7">E19+F19+G19</f>
        <v>30000</v>
      </c>
    </row>
    <row r="20" spans="1:8">
      <c r="A20" s="225">
        <v>51581</v>
      </c>
      <c r="B20" s="231" t="s">
        <v>42</v>
      </c>
      <c r="C20" s="222">
        <v>30000</v>
      </c>
      <c r="D20" s="222">
        <v>30000</v>
      </c>
      <c r="E20" s="223">
        <f t="shared" si="6"/>
        <v>60000</v>
      </c>
      <c r="F20" s="222">
        <v>130000</v>
      </c>
      <c r="G20" s="222">
        <v>50000</v>
      </c>
      <c r="H20" s="12">
        <f t="shared" si="7"/>
        <v>240000</v>
      </c>
    </row>
    <row r="21" spans="1:8">
      <c r="A21" s="225">
        <v>51589</v>
      </c>
      <c r="B21" s="213" t="s">
        <v>43</v>
      </c>
      <c r="C21" s="222">
        <v>30000</v>
      </c>
      <c r="D21" s="222">
        <v>10000</v>
      </c>
      <c r="E21" s="223">
        <f t="shared" si="6"/>
        <v>40000</v>
      </c>
      <c r="F21" s="222">
        <v>40000</v>
      </c>
      <c r="G21" s="222">
        <v>45000</v>
      </c>
      <c r="H21" s="12">
        <f t="shared" si="7"/>
        <v>125000</v>
      </c>
    </row>
    <row r="22" spans="1:8">
      <c r="A22" s="220">
        <v>51604</v>
      </c>
      <c r="B22" s="224" t="s">
        <v>20</v>
      </c>
      <c r="C22" s="222">
        <v>0</v>
      </c>
      <c r="D22" s="222">
        <v>0</v>
      </c>
      <c r="E22" s="223">
        <f t="shared" si="6"/>
        <v>0</v>
      </c>
      <c r="F22" s="222">
        <v>30000</v>
      </c>
      <c r="G22" s="222">
        <v>50000</v>
      </c>
      <c r="H22" s="12">
        <f t="shared" si="7"/>
        <v>80000</v>
      </c>
    </row>
    <row r="23" spans="1:8">
      <c r="A23" s="220">
        <v>51721</v>
      </c>
      <c r="B23" s="224" t="s">
        <v>27</v>
      </c>
      <c r="C23" s="222">
        <v>0</v>
      </c>
      <c r="D23" s="222">
        <v>0</v>
      </c>
      <c r="E23" s="223">
        <f t="shared" si="6"/>
        <v>0</v>
      </c>
      <c r="F23" s="222">
        <v>10000</v>
      </c>
      <c r="G23" s="222">
        <v>0</v>
      </c>
      <c r="H23" s="12">
        <f t="shared" si="7"/>
        <v>10000</v>
      </c>
    </row>
    <row r="24" spans="1:8" ht="26.25">
      <c r="A24" s="226">
        <v>51722</v>
      </c>
      <c r="B24" s="232" t="s">
        <v>28</v>
      </c>
      <c r="C24" s="230">
        <v>15000</v>
      </c>
      <c r="D24" s="230">
        <v>5000</v>
      </c>
      <c r="E24" s="233">
        <f t="shared" si="6"/>
        <v>20000</v>
      </c>
      <c r="F24" s="230">
        <v>10000</v>
      </c>
      <c r="G24" s="227">
        <v>0</v>
      </c>
      <c r="H24" s="182">
        <f>E24+F24+G24</f>
        <v>30000</v>
      </c>
    </row>
    <row r="25" spans="1:8" ht="39">
      <c r="A25" s="234">
        <v>52894</v>
      </c>
      <c r="B25" s="235" t="s">
        <v>44</v>
      </c>
      <c r="C25" s="236">
        <v>40000</v>
      </c>
      <c r="D25" s="236">
        <v>25000</v>
      </c>
      <c r="E25" s="237">
        <f t="shared" si="6"/>
        <v>65000</v>
      </c>
      <c r="F25" s="236">
        <v>40000</v>
      </c>
      <c r="G25" s="236">
        <v>20000</v>
      </c>
      <c r="H25" s="183">
        <f t="shared" si="7"/>
        <v>125000</v>
      </c>
    </row>
    <row r="26" spans="1:8" ht="26.25">
      <c r="A26" s="225">
        <v>52906</v>
      </c>
      <c r="B26" s="210" t="s">
        <v>45</v>
      </c>
      <c r="C26" s="222">
        <v>5000</v>
      </c>
      <c r="D26" s="222">
        <v>0</v>
      </c>
      <c r="E26" s="223">
        <f t="shared" si="6"/>
        <v>5000</v>
      </c>
      <c r="F26" s="222">
        <v>10000</v>
      </c>
      <c r="G26" s="222">
        <v>0</v>
      </c>
      <c r="H26" s="12">
        <f t="shared" si="7"/>
        <v>15000</v>
      </c>
    </row>
    <row r="27" spans="1:8">
      <c r="A27" s="225">
        <v>53121</v>
      </c>
      <c r="B27" s="210" t="s">
        <v>46</v>
      </c>
      <c r="C27" s="222">
        <v>30000</v>
      </c>
      <c r="D27" s="222">
        <v>30000</v>
      </c>
      <c r="E27" s="223">
        <f t="shared" si="6"/>
        <v>60000</v>
      </c>
      <c r="F27" s="222">
        <v>0</v>
      </c>
      <c r="G27" s="222"/>
      <c r="H27" s="12">
        <f t="shared" si="7"/>
        <v>60000</v>
      </c>
    </row>
    <row r="28" spans="1:8">
      <c r="A28" s="225">
        <v>53201</v>
      </c>
      <c r="B28" s="210" t="s">
        <v>47</v>
      </c>
      <c r="C28" s="222">
        <v>0</v>
      </c>
      <c r="D28" s="222">
        <v>5000</v>
      </c>
      <c r="E28" s="223">
        <f t="shared" si="6"/>
        <v>5000</v>
      </c>
      <c r="F28" s="222">
        <v>50000</v>
      </c>
      <c r="G28" s="222"/>
      <c r="H28" s="12">
        <f t="shared" si="7"/>
        <v>55000</v>
      </c>
    </row>
    <row r="29" spans="1:8">
      <c r="A29" s="225">
        <v>53366</v>
      </c>
      <c r="B29" s="210" t="s">
        <v>48</v>
      </c>
      <c r="C29" s="222">
        <v>20000</v>
      </c>
      <c r="D29" s="222">
        <v>15000</v>
      </c>
      <c r="E29" s="223">
        <f t="shared" si="6"/>
        <v>35000</v>
      </c>
      <c r="F29" s="222">
        <v>100000</v>
      </c>
      <c r="G29" s="222">
        <v>10000</v>
      </c>
      <c r="H29" s="12">
        <f t="shared" si="7"/>
        <v>145000</v>
      </c>
    </row>
    <row r="30" spans="1:8" ht="26.25">
      <c r="A30" s="225">
        <v>53370</v>
      </c>
      <c r="B30" s="210" t="s">
        <v>49</v>
      </c>
      <c r="C30" s="222">
        <v>10000</v>
      </c>
      <c r="D30" s="222">
        <v>5000</v>
      </c>
      <c r="E30" s="223">
        <f t="shared" si="6"/>
        <v>15000</v>
      </c>
      <c r="F30" s="222">
        <v>20000</v>
      </c>
      <c r="G30" s="222">
        <v>10000</v>
      </c>
      <c r="H30" s="12">
        <f t="shared" si="7"/>
        <v>45000</v>
      </c>
    </row>
    <row r="31" spans="1:8" ht="26.25">
      <c r="A31" s="225">
        <v>53429</v>
      </c>
      <c r="B31" s="210" t="s">
        <v>50</v>
      </c>
      <c r="C31" s="222">
        <v>2096</v>
      </c>
      <c r="D31" s="222">
        <v>5000</v>
      </c>
      <c r="E31" s="223">
        <f t="shared" si="6"/>
        <v>7096</v>
      </c>
      <c r="F31" s="222">
        <v>70000</v>
      </c>
      <c r="G31" s="222">
        <v>20000</v>
      </c>
      <c r="H31" s="12">
        <f t="shared" si="7"/>
        <v>97096</v>
      </c>
    </row>
    <row r="32" spans="1:8">
      <c r="A32" s="225">
        <v>53435</v>
      </c>
      <c r="B32" s="210" t="s">
        <v>51</v>
      </c>
      <c r="C32" s="222">
        <v>10000</v>
      </c>
      <c r="D32" s="222">
        <v>0</v>
      </c>
      <c r="E32" s="223">
        <f t="shared" si="6"/>
        <v>10000</v>
      </c>
      <c r="F32" s="222">
        <v>0</v>
      </c>
      <c r="G32" s="222">
        <v>0</v>
      </c>
      <c r="H32" s="12">
        <f t="shared" si="7"/>
        <v>10000</v>
      </c>
    </row>
    <row r="33" spans="1:8" ht="39">
      <c r="A33" s="225">
        <v>53471</v>
      </c>
      <c r="B33" s="210" t="s">
        <v>52</v>
      </c>
      <c r="C33" s="222">
        <v>30000</v>
      </c>
      <c r="D33" s="222">
        <v>20000</v>
      </c>
      <c r="E33" s="223">
        <f t="shared" si="6"/>
        <v>50000</v>
      </c>
      <c r="F33" s="222">
        <v>72717</v>
      </c>
      <c r="G33" s="222">
        <v>30000</v>
      </c>
      <c r="H33" s="12">
        <f t="shared" si="7"/>
        <v>152717</v>
      </c>
    </row>
    <row r="34" spans="1:8" ht="39">
      <c r="A34" s="225">
        <v>53484</v>
      </c>
      <c r="B34" s="224" t="s">
        <v>53</v>
      </c>
      <c r="C34" s="222">
        <v>40000</v>
      </c>
      <c r="D34" s="222">
        <v>20000</v>
      </c>
      <c r="E34" s="223">
        <f t="shared" si="6"/>
        <v>60000</v>
      </c>
      <c r="F34" s="222">
        <v>62836</v>
      </c>
      <c r="G34" s="222">
        <v>30000</v>
      </c>
      <c r="H34" s="12">
        <f t="shared" si="7"/>
        <v>152836</v>
      </c>
    </row>
    <row r="35" spans="1:8" ht="26.25">
      <c r="A35" s="225">
        <v>53902</v>
      </c>
      <c r="B35" s="224" t="s">
        <v>54</v>
      </c>
      <c r="C35" s="222">
        <v>10000</v>
      </c>
      <c r="D35" s="222">
        <v>5000</v>
      </c>
      <c r="E35" s="223">
        <f t="shared" si="6"/>
        <v>15000</v>
      </c>
      <c r="F35" s="222">
        <v>10000</v>
      </c>
      <c r="G35" s="222">
        <v>15000</v>
      </c>
      <c r="H35" s="12">
        <f t="shared" si="7"/>
        <v>40000</v>
      </c>
    </row>
    <row r="36" spans="1:8" ht="26.25">
      <c r="A36" s="225">
        <v>51363</v>
      </c>
      <c r="B36" s="224" t="s">
        <v>19</v>
      </c>
      <c r="C36" s="222">
        <v>15000</v>
      </c>
      <c r="D36" s="222">
        <v>10000</v>
      </c>
      <c r="E36" s="223">
        <f t="shared" si="6"/>
        <v>25000</v>
      </c>
      <c r="F36" s="222">
        <v>20000</v>
      </c>
      <c r="G36" s="222">
        <v>10000</v>
      </c>
      <c r="H36" s="12">
        <f t="shared" si="7"/>
        <v>55000</v>
      </c>
    </row>
    <row r="37" spans="1:8">
      <c r="A37" s="238">
        <v>730</v>
      </c>
      <c r="B37" s="239" t="s">
        <v>21</v>
      </c>
      <c r="C37" s="240">
        <f t="shared" ref="C37:H37" si="8">C38</f>
        <v>30000</v>
      </c>
      <c r="D37" s="240">
        <f t="shared" si="8"/>
        <v>0</v>
      </c>
      <c r="E37" s="240">
        <f t="shared" si="8"/>
        <v>30000</v>
      </c>
      <c r="F37" s="240">
        <f t="shared" si="8"/>
        <v>40000</v>
      </c>
      <c r="G37" s="240">
        <f t="shared" si="8"/>
        <v>48000</v>
      </c>
      <c r="H37" s="184">
        <f t="shared" si="8"/>
        <v>118000</v>
      </c>
    </row>
    <row r="38" spans="1:8">
      <c r="A38" s="241">
        <v>75050</v>
      </c>
      <c r="B38" s="242" t="s">
        <v>22</v>
      </c>
      <c r="C38" s="243">
        <f t="shared" ref="C38:H38" si="9">C39+C40</f>
        <v>30000</v>
      </c>
      <c r="D38" s="243">
        <f t="shared" si="9"/>
        <v>0</v>
      </c>
      <c r="E38" s="243">
        <f t="shared" si="9"/>
        <v>30000</v>
      </c>
      <c r="F38" s="243">
        <f t="shared" si="9"/>
        <v>40000</v>
      </c>
      <c r="G38" s="243">
        <f t="shared" si="9"/>
        <v>48000</v>
      </c>
      <c r="H38" s="185">
        <f t="shared" si="9"/>
        <v>118000</v>
      </c>
    </row>
    <row r="39" spans="1:8">
      <c r="A39" s="244">
        <v>52815</v>
      </c>
      <c r="B39" s="224" t="s">
        <v>55</v>
      </c>
      <c r="C39" s="222">
        <v>5000</v>
      </c>
      <c r="D39" s="222">
        <v>0</v>
      </c>
      <c r="E39" s="223">
        <f>C39+D39</f>
        <v>5000</v>
      </c>
      <c r="F39" s="222">
        <v>0</v>
      </c>
      <c r="G39" s="222">
        <v>0</v>
      </c>
      <c r="H39" s="12">
        <f>E39+F39+G39</f>
        <v>5000</v>
      </c>
    </row>
    <row r="40" spans="1:8" ht="26.25">
      <c r="A40" s="245">
        <v>53030</v>
      </c>
      <c r="B40" s="224" t="s">
        <v>56</v>
      </c>
      <c r="C40" s="222">
        <v>25000</v>
      </c>
      <c r="D40" s="222">
        <v>0</v>
      </c>
      <c r="E40" s="223">
        <f>C40+D40</f>
        <v>25000</v>
      </c>
      <c r="F40" s="222">
        <v>40000</v>
      </c>
      <c r="G40" s="222">
        <v>48000</v>
      </c>
      <c r="H40" s="12">
        <f>E40+F40+G40</f>
        <v>113000</v>
      </c>
    </row>
    <row r="41" spans="1:8">
      <c r="A41" s="246">
        <v>920</v>
      </c>
      <c r="B41" s="247" t="s">
        <v>24</v>
      </c>
      <c r="C41" s="248">
        <f>C42+C44</f>
        <v>128000</v>
      </c>
      <c r="D41" s="248">
        <f>D42+D44</f>
        <v>82391</v>
      </c>
      <c r="E41" s="248">
        <f>C41+D41</f>
        <v>210391</v>
      </c>
      <c r="F41" s="248">
        <f>F42+F44</f>
        <v>231131</v>
      </c>
      <c r="G41" s="248">
        <f>G42+G44</f>
        <v>623679</v>
      </c>
      <c r="H41" s="187">
        <f t="shared" ref="H41" si="10">H42</f>
        <v>50000</v>
      </c>
    </row>
    <row r="42" spans="1:8">
      <c r="A42" s="249">
        <v>92175</v>
      </c>
      <c r="B42" s="250" t="s">
        <v>25</v>
      </c>
      <c r="C42" s="251">
        <f t="shared" ref="C42:H42" si="11">C43</f>
        <v>15000</v>
      </c>
      <c r="D42" s="251">
        <f t="shared" si="11"/>
        <v>5000</v>
      </c>
      <c r="E42" s="251">
        <f t="shared" si="11"/>
        <v>20000</v>
      </c>
      <c r="F42" s="251">
        <f t="shared" si="11"/>
        <v>20000</v>
      </c>
      <c r="G42" s="251">
        <f t="shared" si="11"/>
        <v>10000</v>
      </c>
      <c r="H42" s="188">
        <f t="shared" si="11"/>
        <v>50000</v>
      </c>
    </row>
    <row r="43" spans="1:8" ht="39">
      <c r="A43" s="244">
        <v>51724</v>
      </c>
      <c r="B43" s="224" t="s">
        <v>29</v>
      </c>
      <c r="C43" s="222">
        <v>15000</v>
      </c>
      <c r="D43" s="222">
        <v>5000</v>
      </c>
      <c r="E43" s="223">
        <f>C43+D43</f>
        <v>20000</v>
      </c>
      <c r="F43" s="222">
        <v>20000</v>
      </c>
      <c r="G43" s="222">
        <v>10000</v>
      </c>
      <c r="H43" s="12">
        <f>E43+F43+G43</f>
        <v>50000</v>
      </c>
    </row>
    <row r="44" spans="1:8">
      <c r="A44" s="246">
        <v>94020</v>
      </c>
      <c r="B44" s="252" t="s">
        <v>57</v>
      </c>
      <c r="C44" s="253">
        <f>C45+C46</f>
        <v>113000</v>
      </c>
      <c r="D44" s="253">
        <f>D45+D46</f>
        <v>77391</v>
      </c>
      <c r="E44" s="248">
        <f>C44+D44</f>
        <v>190391</v>
      </c>
      <c r="F44" s="253">
        <f>F45+F46</f>
        <v>211131</v>
      </c>
      <c r="G44" s="253">
        <f>G45+G46</f>
        <v>613679</v>
      </c>
      <c r="H44" s="187">
        <f>E44+F44+G44</f>
        <v>1015201</v>
      </c>
    </row>
    <row r="45" spans="1:8">
      <c r="A45" s="244">
        <v>52945</v>
      </c>
      <c r="B45" s="213" t="s">
        <v>58</v>
      </c>
      <c r="C45" s="254">
        <v>58000</v>
      </c>
      <c r="D45" s="254">
        <v>65391</v>
      </c>
      <c r="E45" s="223">
        <f t="shared" ref="E45:E46" si="12">C45+D45</f>
        <v>123391</v>
      </c>
      <c r="F45" s="254">
        <v>136131</v>
      </c>
      <c r="G45" s="254">
        <v>453679</v>
      </c>
      <c r="H45" s="12">
        <f>E45+F45+G45</f>
        <v>713201</v>
      </c>
    </row>
    <row r="46" spans="1:8" ht="39">
      <c r="A46" s="225">
        <v>53774</v>
      </c>
      <c r="B46" s="224" t="s">
        <v>59</v>
      </c>
      <c r="C46" s="254">
        <v>55000</v>
      </c>
      <c r="D46" s="254">
        <v>12000</v>
      </c>
      <c r="E46" s="223">
        <f t="shared" si="12"/>
        <v>67000</v>
      </c>
      <c r="F46" s="254">
        <v>75000</v>
      </c>
      <c r="G46" s="254">
        <v>160000</v>
      </c>
      <c r="H46" s="12">
        <f>E46+F46+G46</f>
        <v>302000</v>
      </c>
    </row>
    <row r="47" spans="1:8">
      <c r="A47" s="169"/>
      <c r="B47" s="169"/>
      <c r="C47" s="4"/>
      <c r="D47" s="4"/>
      <c r="E47" s="4"/>
      <c r="F47" s="4"/>
      <c r="G47" s="4"/>
      <c r="H47" s="4"/>
    </row>
    <row r="48" spans="1:8" ht="15.75">
      <c r="A48" s="9"/>
      <c r="B48" s="9"/>
      <c r="C48" s="10"/>
      <c r="D48" s="10"/>
      <c r="E48" s="10"/>
      <c r="F48" s="10"/>
      <c r="G48" s="10"/>
      <c r="H48" s="10"/>
    </row>
    <row r="49" spans="1:8">
      <c r="A49" s="4"/>
      <c r="B49" s="190" t="s">
        <v>60</v>
      </c>
      <c r="C49" s="4"/>
      <c r="D49" s="4"/>
      <c r="E49" s="4"/>
      <c r="F49" s="4"/>
      <c r="G49" s="4"/>
      <c r="H49" s="4"/>
    </row>
    <row r="50" spans="1:8">
      <c r="A50" s="169"/>
      <c r="B50" s="169"/>
      <c r="C50" s="169"/>
      <c r="D50" s="169"/>
      <c r="E50" s="169"/>
      <c r="F50" s="169"/>
      <c r="G50" s="169"/>
      <c r="H50" s="169"/>
    </row>
    <row r="51" spans="1:8">
      <c r="A51" s="169"/>
      <c r="B51" s="169"/>
      <c r="C51" s="169"/>
      <c r="D51" s="169"/>
      <c r="E51" s="169"/>
      <c r="F51" s="169"/>
      <c r="G51" s="169"/>
      <c r="H51" s="169"/>
    </row>
    <row r="52" spans="1:8">
      <c r="A52" s="169"/>
      <c r="B52" s="191" t="s">
        <v>61</v>
      </c>
      <c r="C52" s="169"/>
      <c r="D52" s="169"/>
      <c r="E52" s="191" t="s">
        <v>62</v>
      </c>
      <c r="F52" s="169"/>
      <c r="G52" s="169"/>
      <c r="H52" s="169"/>
    </row>
    <row r="53" spans="1:8">
      <c r="A53" s="169"/>
      <c r="B53" s="191" t="s">
        <v>63</v>
      </c>
      <c r="C53" s="169"/>
      <c r="D53" s="169"/>
      <c r="E53" s="191" t="s">
        <v>64</v>
      </c>
      <c r="F53" s="169"/>
      <c r="G53" s="169"/>
      <c r="H53" s="169"/>
    </row>
    <row r="54" spans="1:8">
      <c r="A54" s="169"/>
      <c r="B54" s="191" t="s">
        <v>65</v>
      </c>
      <c r="C54" s="169"/>
      <c r="D54" s="169"/>
      <c r="E54" s="191" t="s">
        <v>66</v>
      </c>
      <c r="F54" s="169"/>
      <c r="G54" s="169"/>
      <c r="H54" s="169"/>
    </row>
    <row r="55" spans="1:8">
      <c r="A55" s="169"/>
      <c r="B55" s="169"/>
      <c r="C55" s="169"/>
      <c r="D55" s="169"/>
      <c r="E55" s="169"/>
      <c r="F55" s="169"/>
      <c r="G55" s="169"/>
      <c r="H55" s="169"/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659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shabi.rexhallari</dc:creator>
  <cp:lastModifiedBy>Lindita.ballazhi</cp:lastModifiedBy>
  <cp:lastPrinted>2022-11-29T10:02:40Z</cp:lastPrinted>
  <dcterms:created xsi:type="dcterms:W3CDTF">2021-09-08T12:26:07Z</dcterms:created>
  <dcterms:modified xsi:type="dcterms:W3CDTF">2022-11-30T12:17:35Z</dcterms:modified>
</cp:coreProperties>
</file>