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 activeTab="1"/>
  </bookViews>
  <sheets>
    <sheet name="Pagesat Janar-Korrik 2022" sheetId="1" r:id="rId1"/>
    <sheet name="Pranimet Janar-Korrik 2022" sheetId="3" r:id="rId2"/>
  </sheets>
  <calcPr calcId="162913"/>
</workbook>
</file>

<file path=xl/calcChain.xml><?xml version="1.0" encoding="utf-8"?>
<calcChain xmlns="http://schemas.openxmlformats.org/spreadsheetml/2006/main"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4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5" i="1"/>
  <c r="E56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44" i="3" l="1"/>
  <c r="C58" i="1"/>
  <c r="C31" i="3"/>
  <c r="C47" i="1"/>
  <c r="C56" i="1"/>
  <c r="C54" i="1"/>
  <c r="C52" i="1"/>
  <c r="C48" i="1"/>
  <c r="C57" i="1"/>
  <c r="C55" i="1"/>
  <c r="C53" i="1"/>
  <c r="C51" i="1"/>
  <c r="C49" i="1"/>
  <c r="C18" i="3"/>
  <c r="D58" i="1"/>
  <c r="D56" i="1"/>
  <c r="D54" i="1"/>
  <c r="D52" i="1"/>
  <c r="D48" i="1"/>
  <c r="D47" i="1"/>
  <c r="D57" i="1"/>
  <c r="D55" i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<sst xmlns="http://schemas.openxmlformats.org/spreadsheetml/2006/main" count="143" uniqueCount="81">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</sst>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77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5" fillId="0" borderId="68" xfId="125" applyNumberFormat="1" applyFont="1" applyFill="1" applyBorder="1"/>
    <xf numFmtId="166" fontId="35" fillId="0" borderId="69" xfId="125" applyNumberFormat="1" applyFont="1" applyFill="1" applyBorder="1"/>
    <xf numFmtId="4" fontId="36" fillId="52" borderId="70" xfId="0" applyNumberFormat="1" applyFont="1" applyFill="1" applyBorder="1" applyAlignment="1" applyProtection="1">
      <alignment horizontal="right" vertical="center" wrapText="1"/>
    </xf>
    <xf numFmtId="166" fontId="35" fillId="0" borderId="71" xfId="125" applyNumberFormat="1" applyFont="1" applyFill="1" applyBorder="1"/>
    <xf numFmtId="166" fontId="35" fillId="33" borderId="41" xfId="125" applyNumberFormat="1" applyFont="1" applyFill="1" applyBorder="1"/>
    <xf numFmtId="166" fontId="34" fillId="0" borderId="72" xfId="125" applyNumberFormat="1" applyFont="1" applyFill="1" applyBorder="1"/>
    <xf numFmtId="4" fontId="37" fillId="52" borderId="70" xfId="0" applyNumberFormat="1" applyFont="1" applyFill="1" applyBorder="1" applyAlignment="1" applyProtection="1">
      <alignment horizontal="right" vertical="center" wrapText="1"/>
    </xf>
    <xf numFmtId="4" fontId="38" fillId="52" borderId="70" xfId="0" applyNumberFormat="1" applyFont="1" applyFill="1" applyBorder="1" applyAlignment="1" applyProtection="1">
      <alignment horizontal="right" vertical="center" wrapText="1"/>
    </xf>
    <xf numFmtId="164" fontId="1" fillId="0" borderId="73" xfId="1" applyFont="1" applyBorder="1"/>
    <xf numFmtId="4" fontId="0" fillId="0" borderId="63" xfId="0" applyNumberFormat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3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53" sqref="C53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3.85546875" customWidth="1"/>
    <col min="5" max="5" width="10.5703125" bestFit="1" customWidth="1"/>
    <col min="6" max="6" width="11.5703125" bestFit="1" customWidth="1"/>
    <col min="7" max="7" width="10.5703125" bestFit="1" customWidth="1"/>
    <col min="8" max="8" width="15.5703125" customWidth="1"/>
    <col min="9" max="9" width="12.7109375" customWidth="1"/>
    <col min="10" max="10" width="1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67"/>
      <c r="B6" s="167"/>
      <c r="C6" s="159" t="s">
        <v>0</v>
      </c>
      <c r="D6" s="157" t="s">
        <v>1</v>
      </c>
      <c r="E6" s="169" t="s">
        <v>2</v>
      </c>
      <c r="F6" s="28"/>
      <c r="G6" s="28"/>
      <c r="H6" s="28"/>
      <c r="I6" s="28"/>
      <c r="J6" s="79"/>
      <c r="K6" s="154" t="s">
        <v>7</v>
      </c>
      <c r="L6" s="29"/>
      <c r="M6" s="29"/>
      <c r="N6" s="29"/>
      <c r="O6" s="29"/>
      <c r="P6" s="29"/>
      <c r="Q6" s="156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168"/>
      <c r="B7" s="168"/>
      <c r="C7" s="160"/>
      <c r="D7" s="158"/>
      <c r="E7" s="170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55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55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64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65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65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65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65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65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65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65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65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65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65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65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166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61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62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62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62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62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62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62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62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62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62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62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62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63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51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52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52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52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52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52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52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52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52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52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52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52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53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51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52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52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52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25">
      <c r="A51" s="152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 x14ac:dyDescent="0.25">
      <c r="A52" s="152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2" x14ac:dyDescent="0.25">
      <c r="A53" s="152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7">
        <v>36553.699999999997</v>
      </c>
      <c r="G53" s="137">
        <v>46210.46</v>
      </c>
      <c r="H53" s="147">
        <v>2923.48</v>
      </c>
      <c r="I53" s="147">
        <v>1900</v>
      </c>
      <c r="J53" s="147">
        <v>14693.33</v>
      </c>
      <c r="K53" s="54">
        <f t="shared" si="19"/>
        <v>78679.62</v>
      </c>
      <c r="L53" s="148">
        <v>66190.41</v>
      </c>
      <c r="M53" s="147">
        <v>11759.12</v>
      </c>
      <c r="N53" s="147">
        <v>730.09</v>
      </c>
      <c r="O53" s="10">
        <v>0</v>
      </c>
      <c r="P53" s="60">
        <v>0</v>
      </c>
      <c r="Q53" s="58">
        <f>R53+S53+T53</f>
        <v>27868.35</v>
      </c>
      <c r="R53" s="147">
        <v>21804.17</v>
      </c>
      <c r="S53" s="147">
        <v>5381.72</v>
      </c>
      <c r="T53" s="147">
        <v>682.46</v>
      </c>
      <c r="U53" s="10"/>
      <c r="V53" s="78"/>
    </row>
    <row r="54" spans="1:22" x14ac:dyDescent="0.25">
      <c r="A54" s="152"/>
      <c r="B54" s="68" t="s">
        <v>75</v>
      </c>
      <c r="C54" s="45">
        <f t="shared" si="16"/>
        <v>0</v>
      </c>
      <c r="D54" s="40">
        <f t="shared" si="17"/>
        <v>0</v>
      </c>
      <c r="E54" s="54">
        <f t="shared" si="18"/>
        <v>0</v>
      </c>
      <c r="F54" s="46"/>
      <c r="G54" s="5"/>
      <c r="H54" s="5"/>
      <c r="I54" s="5"/>
      <c r="J54" s="36"/>
      <c r="K54" s="54">
        <f t="shared" si="19"/>
        <v>0</v>
      </c>
      <c r="L54" s="46"/>
      <c r="M54" s="5"/>
      <c r="N54" s="5"/>
      <c r="O54" s="5"/>
      <c r="P54" s="61"/>
      <c r="Q54" s="55"/>
      <c r="R54" s="46"/>
      <c r="S54" s="5"/>
      <c r="T54" s="5"/>
      <c r="U54" s="5"/>
      <c r="V54" s="36"/>
    </row>
    <row r="55" spans="1:22" x14ac:dyDescent="0.25">
      <c r="A55" s="152"/>
      <c r="B55" s="68" t="s">
        <v>76</v>
      </c>
      <c r="C55" s="45">
        <f t="shared" si="16"/>
        <v>0</v>
      </c>
      <c r="D55" s="40">
        <f t="shared" si="17"/>
        <v>0</v>
      </c>
      <c r="E55" s="54">
        <f t="shared" si="18"/>
        <v>0</v>
      </c>
      <c r="F55" s="46"/>
      <c r="G55" s="5"/>
      <c r="H55" s="5"/>
      <c r="I55" s="5"/>
      <c r="J55" s="36"/>
      <c r="K55" s="54">
        <f t="shared" si="19"/>
        <v>0</v>
      </c>
      <c r="L55" s="46"/>
      <c r="M55" s="5"/>
      <c r="N55" s="5"/>
      <c r="O55" s="5"/>
      <c r="P55" s="61"/>
      <c r="Q55" s="55"/>
      <c r="R55" s="46"/>
      <c r="S55" s="5"/>
      <c r="T55" s="5"/>
      <c r="U55" s="5"/>
      <c r="V55" s="36"/>
    </row>
    <row r="56" spans="1:22" x14ac:dyDescent="0.25">
      <c r="A56" s="152"/>
      <c r="B56" s="68" t="s">
        <v>77</v>
      </c>
      <c r="C56" s="45">
        <f t="shared" si="16"/>
        <v>0</v>
      </c>
      <c r="D56" s="40">
        <f t="shared" si="17"/>
        <v>0</v>
      </c>
      <c r="E56" s="54">
        <f t="shared" si="18"/>
        <v>0</v>
      </c>
      <c r="F56" s="46"/>
      <c r="G56" s="5"/>
      <c r="H56" s="5"/>
      <c r="I56" s="5"/>
      <c r="J56" s="36"/>
      <c r="K56" s="54">
        <f t="shared" si="19"/>
        <v>0</v>
      </c>
      <c r="L56" s="46"/>
      <c r="M56" s="5"/>
      <c r="N56" s="5"/>
      <c r="O56" s="5"/>
      <c r="P56" s="61"/>
      <c r="Q56" s="55"/>
      <c r="R56" s="46"/>
      <c r="S56" s="5"/>
      <c r="T56" s="5"/>
      <c r="U56" s="5"/>
      <c r="V56" s="36"/>
    </row>
    <row r="57" spans="1:22" x14ac:dyDescent="0.25">
      <c r="A57" s="152"/>
      <c r="B57" s="68" t="s">
        <v>78</v>
      </c>
      <c r="C57" s="45">
        <f t="shared" si="16"/>
        <v>0</v>
      </c>
      <c r="D57" s="40">
        <f t="shared" si="17"/>
        <v>0</v>
      </c>
      <c r="E57" s="54">
        <f t="shared" si="18"/>
        <v>0</v>
      </c>
      <c r="F57" s="46"/>
      <c r="G57" s="5"/>
      <c r="H57" s="5"/>
      <c r="I57" s="5"/>
      <c r="J57" s="36"/>
      <c r="K57" s="54">
        <f t="shared" si="19"/>
        <v>0</v>
      </c>
      <c r="L57" s="46"/>
      <c r="M57" s="5"/>
      <c r="N57" s="5"/>
      <c r="O57" s="5"/>
      <c r="P57" s="61"/>
      <c r="Q57" s="55"/>
      <c r="R57" s="46"/>
      <c r="S57" s="5"/>
      <c r="T57" s="5"/>
      <c r="U57" s="5"/>
      <c r="V57" s="36"/>
    </row>
    <row r="58" spans="1:22" ht="15.75" thickBot="1" x14ac:dyDescent="0.3">
      <c r="A58" s="152"/>
      <c r="B58" s="69" t="s">
        <v>79</v>
      </c>
      <c r="C58" s="45">
        <f t="shared" si="16"/>
        <v>0</v>
      </c>
      <c r="D58" s="40">
        <f t="shared" si="17"/>
        <v>0</v>
      </c>
      <c r="E58" s="56">
        <f t="shared" ref="E58" si="21">F58+G58+H58+I58+J58</f>
        <v>0</v>
      </c>
      <c r="F58" s="47"/>
      <c r="G58" s="6"/>
      <c r="H58" s="6"/>
      <c r="I58" s="6"/>
      <c r="J58" s="37"/>
      <c r="K58" s="54">
        <f t="shared" si="19"/>
        <v>0</v>
      </c>
      <c r="L58" s="47"/>
      <c r="M58" s="6"/>
      <c r="N58" s="6"/>
      <c r="O58" s="6"/>
      <c r="P58" s="62"/>
      <c r="Q58" s="56">
        <f t="shared" ref="Q58" si="22">R58+S58+T58+U58+V58</f>
        <v>0</v>
      </c>
      <c r="R58" s="47"/>
      <c r="S58" s="6"/>
      <c r="T58" s="6"/>
      <c r="U58" s="6"/>
      <c r="V58" s="37"/>
    </row>
    <row r="59" spans="1:22" ht="15.75" thickBot="1" x14ac:dyDescent="0.3">
      <c r="A59" s="153"/>
      <c r="B59" s="72" t="s">
        <v>80</v>
      </c>
      <c r="C59" s="73">
        <f>SUM(C47:C58)</f>
        <v>1261909.3499999999</v>
      </c>
      <c r="D59" s="74">
        <f t="shared" ref="D59:V59" si="23">SUM(D47:D58)</f>
        <v>1152032.8999999999</v>
      </c>
      <c r="E59" s="75">
        <f t="shared" si="23"/>
        <v>463101.02</v>
      </c>
      <c r="F59" s="73">
        <f t="shared" si="23"/>
        <v>252822.08000000002</v>
      </c>
      <c r="G59" s="76">
        <f t="shared" si="23"/>
        <v>105491.13999999998</v>
      </c>
      <c r="H59" s="76">
        <f t="shared" si="23"/>
        <v>24662.579999999998</v>
      </c>
      <c r="I59" s="76">
        <f t="shared" si="23"/>
        <v>15432</v>
      </c>
      <c r="J59" s="77">
        <f t="shared" si="23"/>
        <v>64693.22</v>
      </c>
      <c r="K59" s="75">
        <f t="shared" si="23"/>
        <v>619840.09</v>
      </c>
      <c r="L59" s="73">
        <f>SUM(L47:L58)</f>
        <v>554931.41</v>
      </c>
      <c r="M59" s="76">
        <f t="shared" si="23"/>
        <v>44135.61</v>
      </c>
      <c r="N59" s="76">
        <f t="shared" si="23"/>
        <v>5773.07</v>
      </c>
      <c r="O59" s="76">
        <f t="shared" si="23"/>
        <v>15000</v>
      </c>
      <c r="P59" s="74">
        <f t="shared" si="23"/>
        <v>0</v>
      </c>
      <c r="Q59" s="75">
        <f t="shared" si="23"/>
        <v>179059.24</v>
      </c>
      <c r="R59" s="73">
        <f t="shared" si="23"/>
        <v>162431.57</v>
      </c>
      <c r="S59" s="76">
        <f t="shared" si="23"/>
        <v>13489.010000000002</v>
      </c>
      <c r="T59" s="76">
        <f t="shared" si="23"/>
        <v>3138.66</v>
      </c>
      <c r="U59" s="76">
        <f t="shared" si="23"/>
        <v>0</v>
      </c>
      <c r="V59" s="77">
        <f t="shared" si="23"/>
        <v>0</v>
      </c>
    </row>
    <row r="63" spans="1:22" x14ac:dyDescent="0.25">
      <c r="F63" s="143"/>
    </row>
  </sheetData>
  <mergeCells count="11"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25" workbookViewId="0">
      <selection activeCell="H1" sqref="H1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71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72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72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72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72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72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72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72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72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72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72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72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73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71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72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72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72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72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72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72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72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72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72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72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72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73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74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175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175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175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175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175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175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175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175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175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175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175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176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174">
        <v>2022</v>
      </c>
      <c r="B45" s="124" t="s">
        <v>68</v>
      </c>
      <c r="C45" s="125">
        <f>SUM(D45:M45)</f>
        <v>21162.240000000002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0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175"/>
      <c r="B46" s="128" t="s">
        <v>69</v>
      </c>
      <c r="C46" s="129">
        <f>SUM(D46:M46)</f>
        <v>13325.65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/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175"/>
      <c r="B47" s="128" t="s">
        <v>70</v>
      </c>
      <c r="C47" s="129">
        <f>SUM(D47:M47)</f>
        <v>30757.010000000002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/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175"/>
      <c r="B48" s="128" t="s">
        <v>71</v>
      </c>
      <c r="C48" s="129">
        <f>SUM(D48:M48)</f>
        <v>54023.259999999995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3720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x14ac:dyDescent="0.25">
      <c r="A49" s="175"/>
      <c r="B49" s="128" t="s">
        <v>72</v>
      </c>
      <c r="C49" s="129">
        <f t="shared" ref="C49:C56" si="6">SUM(D49:M49)</f>
        <v>18865.21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175"/>
      <c r="B50" s="128" t="s">
        <v>73</v>
      </c>
      <c r="C50" s="129">
        <f t="shared" si="6"/>
        <v>23378.489999999998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0</v>
      </c>
      <c r="J50" s="130">
        <v>1530</v>
      </c>
      <c r="K50" s="130">
        <v>387.1</v>
      </c>
      <c r="L50" s="149">
        <v>1180</v>
      </c>
      <c r="M50" s="130">
        <v>1693.61</v>
      </c>
      <c r="O50" s="137"/>
      <c r="P50" s="137"/>
    </row>
    <row r="51" spans="1:16" ht="15.75" thickBot="1" x14ac:dyDescent="0.3">
      <c r="A51" s="175"/>
      <c r="B51" s="128" t="s">
        <v>74</v>
      </c>
      <c r="C51" s="129">
        <f t="shared" si="6"/>
        <v>124160.06</v>
      </c>
      <c r="D51" s="130">
        <v>11260.64</v>
      </c>
      <c r="E51" s="141">
        <v>42643.8</v>
      </c>
      <c r="F51" s="142">
        <v>1680.4</v>
      </c>
      <c r="G51" s="130">
        <v>0</v>
      </c>
      <c r="H51" s="145">
        <v>566</v>
      </c>
      <c r="I51" s="130">
        <v>0</v>
      </c>
      <c r="J51" s="141">
        <v>1660</v>
      </c>
      <c r="K51" s="144">
        <v>633.9</v>
      </c>
      <c r="L51" s="142">
        <v>290</v>
      </c>
      <c r="M51" s="150">
        <v>65425.32</v>
      </c>
      <c r="O51" s="143"/>
    </row>
    <row r="52" spans="1:16" ht="15.75" thickBot="1" x14ac:dyDescent="0.3">
      <c r="A52" s="175"/>
      <c r="B52" s="128" t="s">
        <v>75</v>
      </c>
      <c r="C52" s="129">
        <f t="shared" si="6"/>
        <v>0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O52" s="146"/>
    </row>
    <row r="53" spans="1:16" x14ac:dyDescent="0.25">
      <c r="A53" s="175"/>
      <c r="B53" s="128" t="s">
        <v>76</v>
      </c>
      <c r="C53" s="129">
        <f t="shared" si="6"/>
        <v>0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O53" s="138"/>
    </row>
    <row r="54" spans="1:16" x14ac:dyDescent="0.25">
      <c r="A54" s="175"/>
      <c r="B54" s="128" t="s">
        <v>77</v>
      </c>
      <c r="C54" s="129">
        <f t="shared" si="6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1"/>
      <c r="O54" s="138"/>
    </row>
    <row r="55" spans="1:16" x14ac:dyDescent="0.25">
      <c r="A55" s="175"/>
      <c r="B55" s="128" t="s">
        <v>78</v>
      </c>
      <c r="C55" s="129">
        <f t="shared" si="6"/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1"/>
    </row>
    <row r="56" spans="1:16" x14ac:dyDescent="0.25">
      <c r="A56" s="175"/>
      <c r="B56" s="128" t="s">
        <v>79</v>
      </c>
      <c r="C56" s="129">
        <f t="shared" si="6"/>
        <v>0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1:16" ht="15.75" thickBot="1" x14ac:dyDescent="0.3">
      <c r="A57" s="176"/>
      <c r="B57" s="132" t="s">
        <v>80</v>
      </c>
      <c r="C57" s="133">
        <f>C45+C46+C47+C48+C49+C50+C51+C52+C53+C54+C55+C56</f>
        <v>285671.92</v>
      </c>
      <c r="D57" s="133">
        <f t="shared" ref="D57:M57" si="7">D45+D46+D47+D48+D49+D50+D51+D52+D53+D54+D55+D56</f>
        <v>110309.73</v>
      </c>
      <c r="E57" s="133">
        <f t="shared" si="7"/>
        <v>54782.78</v>
      </c>
      <c r="F57" s="133">
        <f t="shared" si="7"/>
        <v>2582.98</v>
      </c>
      <c r="G57" s="133">
        <f t="shared" si="7"/>
        <v>1431.2</v>
      </c>
      <c r="H57" s="133">
        <f t="shared" si="7"/>
        <v>3880</v>
      </c>
      <c r="I57" s="133">
        <f t="shared" si="7"/>
        <v>3720</v>
      </c>
      <c r="J57" s="133">
        <f t="shared" si="7"/>
        <v>10420</v>
      </c>
      <c r="K57" s="133">
        <f t="shared" si="7"/>
        <v>2214.5</v>
      </c>
      <c r="L57" s="133">
        <f t="shared" si="7"/>
        <v>7345</v>
      </c>
      <c r="M57" s="134">
        <f t="shared" si="7"/>
        <v>88985.73</v>
      </c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 Janar-Korrik 2022</vt:lpstr>
      <vt:lpstr>Pranimet Janar-Korrik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2022-08-04T06:26:29Z</dcterms:modified>
</cp:coreProperties>
</file>