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OneDrive\Desktop\"/>
    </mc:Choice>
  </mc:AlternateContent>
  <bookViews>
    <workbookView xWindow="0" yWindow="0" windowWidth="28800" windowHeight="12330"/>
  </bookViews>
  <sheets>
    <sheet name="Pagesat Janar-Mars 2022" sheetId="1" r:id="rId1"/>
    <sheet name="Pranimet Janar-Mars 2022" sheetId="3" r:id="rId2"/>
  </sheets>
  <calcPr calcId="162913"/>
</workbook>
</file>

<file path=xl/calcChain.xml><?xml version="1.0" encoding="utf-8"?>
<calcChain xmlns="http://schemas.openxmlformats.org/spreadsheetml/2006/main">
  <c r="M57" i="3" l="1"/>
  <c r="L57" i="3"/>
  <c r="K57" i="3"/>
  <c r="J57" i="3"/>
  <c r="I57" i="3"/>
  <c r="H57" i="3"/>
  <c r="G57" i="3"/>
  <c r="F57" i="3"/>
  <c r="E57" i="3"/>
  <c r="D57" i="3"/>
  <c r="C56" i="3"/>
  <c r="C55" i="3"/>
  <c r="C54" i="3"/>
  <c r="C53" i="3"/>
  <c r="C52" i="3"/>
  <c r="C51" i="3"/>
  <c r="C50" i="3"/>
  <c r="C49" i="3"/>
  <c r="C48" i="3"/>
  <c r="C47" i="3"/>
  <c r="C46" i="3"/>
  <c r="C45" i="3"/>
  <c r="M44" i="3"/>
  <c r="L44" i="3"/>
  <c r="K44" i="3"/>
  <c r="J44" i="3"/>
  <c r="I44" i="3"/>
  <c r="H44" i="3"/>
  <c r="G44" i="3"/>
  <c r="F44" i="3"/>
  <c r="E44" i="3"/>
  <c r="D44" i="3"/>
  <c r="C43" i="3"/>
  <c r="C42" i="3"/>
  <c r="C41" i="3"/>
  <c r="C40" i="3"/>
  <c r="C39" i="3"/>
  <c r="C38" i="3"/>
  <c r="C37" i="3"/>
  <c r="C36" i="3"/>
  <c r="C35" i="3"/>
  <c r="C34" i="3"/>
  <c r="C33" i="3"/>
  <c r="C32" i="3"/>
  <c r="C44" i="3" s="1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C26" i="3"/>
  <c r="C25" i="3"/>
  <c r="C24" i="3"/>
  <c r="C23" i="3"/>
  <c r="C22" i="3"/>
  <c r="C21" i="3"/>
  <c r="C20" i="3"/>
  <c r="C19" i="3"/>
  <c r="M18" i="3"/>
  <c r="L18" i="3"/>
  <c r="K18" i="3"/>
  <c r="J18" i="3"/>
  <c r="I18" i="3"/>
  <c r="H18" i="3"/>
  <c r="G18" i="3"/>
  <c r="F18" i="3"/>
  <c r="E18" i="3"/>
  <c r="D18" i="3"/>
  <c r="C17" i="3"/>
  <c r="C16" i="3"/>
  <c r="C15" i="3"/>
  <c r="C14" i="3"/>
  <c r="C12" i="3"/>
  <c r="C11" i="3"/>
  <c r="C10" i="3"/>
  <c r="C9" i="3"/>
  <c r="C8" i="3"/>
  <c r="C7" i="3"/>
  <c r="C6" i="3"/>
  <c r="E48" i="1"/>
  <c r="E49" i="1"/>
  <c r="E50" i="1"/>
  <c r="E51" i="1"/>
  <c r="E52" i="1"/>
  <c r="E53" i="1"/>
  <c r="E54" i="1"/>
  <c r="E55" i="1"/>
  <c r="E56" i="1"/>
  <c r="E57" i="1"/>
  <c r="E47" i="1"/>
  <c r="Q48" i="1"/>
  <c r="Q49" i="1"/>
  <c r="Q47" i="1"/>
  <c r="K48" i="1"/>
  <c r="K49" i="1"/>
  <c r="K50" i="1"/>
  <c r="K51" i="1"/>
  <c r="K52" i="1"/>
  <c r="K53" i="1"/>
  <c r="K54" i="1"/>
  <c r="K55" i="1"/>
  <c r="K56" i="1"/>
  <c r="K57" i="1"/>
  <c r="K58" i="1"/>
  <c r="K47" i="1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E58" i="1"/>
  <c r="V46" i="1"/>
  <c r="U46" i="1"/>
  <c r="T46" i="1"/>
  <c r="S46" i="1"/>
  <c r="R46" i="1"/>
  <c r="P46" i="1"/>
  <c r="O46" i="1"/>
  <c r="N46" i="1"/>
  <c r="M46" i="1"/>
  <c r="L46" i="1"/>
  <c r="J46" i="1"/>
  <c r="I46" i="1"/>
  <c r="H46" i="1"/>
  <c r="G46" i="1"/>
  <c r="F46" i="1"/>
  <c r="Q45" i="1"/>
  <c r="K45" i="1"/>
  <c r="E45" i="1"/>
  <c r="Q44" i="1"/>
  <c r="K44" i="1"/>
  <c r="E44" i="1"/>
  <c r="Q43" i="1"/>
  <c r="K43" i="1"/>
  <c r="E43" i="1"/>
  <c r="Q42" i="1"/>
  <c r="K42" i="1"/>
  <c r="E42" i="1"/>
  <c r="Q41" i="1"/>
  <c r="K41" i="1"/>
  <c r="E41" i="1"/>
  <c r="Q40" i="1"/>
  <c r="K40" i="1"/>
  <c r="E40" i="1"/>
  <c r="Q39" i="1"/>
  <c r="K39" i="1"/>
  <c r="E39" i="1"/>
  <c r="Q38" i="1"/>
  <c r="K38" i="1"/>
  <c r="E38" i="1"/>
  <c r="Q37" i="1"/>
  <c r="K37" i="1"/>
  <c r="E37" i="1"/>
  <c r="Q36" i="1"/>
  <c r="K36" i="1"/>
  <c r="E36" i="1"/>
  <c r="Q35" i="1"/>
  <c r="K35" i="1"/>
  <c r="E35" i="1"/>
  <c r="Q34" i="1"/>
  <c r="K34" i="1"/>
  <c r="E34" i="1"/>
  <c r="C58" i="1" l="1"/>
  <c r="C31" i="3"/>
  <c r="C57" i="3"/>
  <c r="C47" i="1"/>
  <c r="C56" i="1"/>
  <c r="C54" i="1"/>
  <c r="C52" i="1"/>
  <c r="C50" i="1"/>
  <c r="C48" i="1"/>
  <c r="C57" i="1"/>
  <c r="C55" i="1"/>
  <c r="C53" i="1"/>
  <c r="C51" i="1"/>
  <c r="C49" i="1"/>
  <c r="C18" i="3"/>
  <c r="D58" i="1"/>
  <c r="D56" i="1"/>
  <c r="D54" i="1"/>
  <c r="D52" i="1"/>
  <c r="D50" i="1"/>
  <c r="D48" i="1"/>
  <c r="D47" i="1"/>
  <c r="D57" i="1"/>
  <c r="D55" i="1"/>
  <c r="D53" i="1"/>
  <c r="D51" i="1"/>
  <c r="D49" i="1"/>
  <c r="E59" i="1"/>
  <c r="Q59" i="1"/>
  <c r="D41" i="1"/>
  <c r="D43" i="1"/>
  <c r="D39" i="1"/>
  <c r="K46" i="1"/>
  <c r="D37" i="1"/>
  <c r="D35" i="1"/>
  <c r="E46" i="1"/>
  <c r="Q46" i="1"/>
  <c r="D36" i="1"/>
  <c r="D38" i="1"/>
  <c r="D40" i="1"/>
  <c r="D42" i="1"/>
  <c r="D44" i="1"/>
  <c r="D45" i="1"/>
  <c r="C35" i="1"/>
  <c r="C36" i="1"/>
  <c r="C37" i="1"/>
  <c r="C38" i="1"/>
  <c r="C39" i="1"/>
  <c r="C40" i="1"/>
  <c r="C41" i="1"/>
  <c r="C42" i="1"/>
  <c r="C43" i="1"/>
  <c r="C44" i="1"/>
  <c r="C45" i="1"/>
  <c r="D34" i="1"/>
  <c r="C34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K8" i="1"/>
  <c r="K32" i="1"/>
  <c r="Q32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C46" i="1" l="1"/>
  <c r="D46" i="1"/>
  <c r="D31" i="1"/>
  <c r="C29" i="1"/>
  <c r="C27" i="1"/>
  <c r="C25" i="1"/>
  <c r="C32" i="1"/>
  <c r="C30" i="1"/>
  <c r="C28" i="1"/>
  <c r="C26" i="1"/>
  <c r="C24" i="1"/>
  <c r="C23" i="1"/>
  <c r="E33" i="1"/>
  <c r="K33" i="1"/>
  <c r="C22" i="1"/>
  <c r="Q33" i="1"/>
  <c r="C19" i="1"/>
  <c r="C18" i="1"/>
  <c r="C17" i="1"/>
  <c r="C16" i="1"/>
  <c r="C15" i="1"/>
  <c r="C14" i="1"/>
  <c r="C13" i="1"/>
  <c r="C12" i="1"/>
  <c r="D28" i="1"/>
  <c r="D26" i="1"/>
  <c r="D24" i="1"/>
  <c r="D22" i="1"/>
  <c r="D19" i="1"/>
  <c r="D17" i="1"/>
  <c r="D29" i="1"/>
  <c r="D27" i="1"/>
  <c r="D25" i="1"/>
  <c r="D23" i="1"/>
  <c r="D21" i="1"/>
  <c r="D18" i="1"/>
  <c r="C21" i="1"/>
  <c r="C11" i="1"/>
  <c r="Q20" i="1"/>
  <c r="D9" i="1"/>
  <c r="C9" i="1"/>
  <c r="D8" i="1"/>
  <c r="K20" i="1"/>
  <c r="D15" i="1"/>
  <c r="D13" i="1"/>
  <c r="D11" i="1"/>
  <c r="D16" i="1"/>
  <c r="D14" i="1"/>
  <c r="D12" i="1"/>
  <c r="E20" i="1"/>
  <c r="C10" i="1"/>
  <c r="D10" i="1"/>
  <c r="C8" i="1"/>
  <c r="D32" i="1"/>
  <c r="D30" i="1"/>
  <c r="C31" i="1"/>
  <c r="D20" i="1" l="1"/>
  <c r="C33" i="1"/>
  <c r="D33" i="1"/>
  <c r="C20" i="1"/>
  <c r="D59" i="1" l="1"/>
  <c r="C59" i="1"/>
  <c r="K59" i="1"/>
</calcChain>
</file>

<file path=xl/sharedStrings.xml><?xml version="1.0" encoding="utf-8"?>
<sst xmlns="http://schemas.openxmlformats.org/spreadsheetml/2006/main" count="143" uniqueCount="81">
  <si>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</si>
  <si>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</si>
  <si>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</si>
  <si>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</si>
  <si>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</si>
  <si>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</si>
  <si>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</si>
  <si>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</si>
  <si>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</si>
  <si>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</si>
  <si>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</si>
  <si>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</si>
  <si>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</si>
  <si>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</si>
  <si>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</si>
  <si>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</si>
  <si>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</si>
  <si>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</si>
  <si>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</si>
  <si>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</si>
  <si>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</si>
  <si>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</si>
  <si>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</si>
  <si>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</si>
  <si>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</si>
  <si>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</si>
  <si>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</si>
  <si>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</si>
  <si>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</si>
  <si>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</si>
  <si>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</si>
  <si>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</si>
  <si>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</si>
  <si>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</si>
  <si>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</si>
  <si>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</si>
  <si>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</si>
  <si>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</si>
  <si>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</si>
  <si>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</si>
  <si>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</si>
  <si>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</si>
  <si>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</si>
  <si>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</si>
  <si>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</si>
  <si>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</si>
  <si>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</si>
  <si>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</si>
  <si>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</si>
  <si>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</si>
  <si>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</si>
  <si>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</si>
  <si>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</si>
  <si>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</si>
  <si>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</si>
  <si>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</si>
  <si>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</si>
  <si>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</si>
  <si>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</si>
  <si>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</si>
  <si>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</si>
  <si>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</si>
  <si>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</si>
  <si>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</si>
  <si>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</si>
  <si>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</si>
  <si>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</si>
  <si>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</si>
  <si>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2022 Janar</t>
  </si>
  <si>
    <t>2022 Shkurt</t>
  </si>
  <si>
    <t xml:space="preserve">2022 Mars </t>
  </si>
  <si>
    <t>2022 Prill</t>
  </si>
  <si>
    <t>2022 Maj</t>
  </si>
  <si>
    <t>2022 Qershor</t>
  </si>
  <si>
    <t>2022 Korrik</t>
  </si>
  <si>
    <t>2022 Gusht</t>
  </si>
  <si>
    <t>2022 Shtator</t>
  </si>
  <si>
    <t>2022 Tetor</t>
  </si>
  <si>
    <t xml:space="preserve">2022 Nëntor </t>
  </si>
  <si>
    <t>2022 Dhjetor</t>
  </si>
  <si>
    <t>Gjithsej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</si>
</sst>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163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4" fillId="0" borderId="0" xfId="0" applyFont="1"/>
    <xf numFmtId="0" fontId="28" fillId="44" borderId="0" xfId="0" applyFont="1" applyFill="1"/>
    <xf numFmtId="0" fontId="14" fillId="44" borderId="15" xfId="0" applyFont="1" applyFill="1" applyBorder="1"/>
    <xf numFmtId="165" fontId="16" fillId="39" borderId="23" xfId="1" applyNumberFormat="1" applyFont="1" applyFill="1" applyBorder="1" applyProtection="1">
      <protection hidden="1"/>
    </xf>
    <xf numFmtId="165" fontId="16" fillId="39" borderId="24" xfId="1" applyNumberFormat="1" applyFont="1" applyFill="1" applyBorder="1" applyProtection="1">
      <protection hidden="1"/>
    </xf>
    <xf numFmtId="0" fontId="16" fillId="35" borderId="26" xfId="0" applyFont="1" applyFill="1" applyBorder="1" applyAlignment="1" applyProtection="1">
      <protection hidden="1"/>
    </xf>
    <xf numFmtId="0" fontId="16" fillId="36" borderId="26" xfId="0" applyFont="1" applyFill="1" applyBorder="1" applyAlignment="1" applyProtection="1">
      <protection hidden="1"/>
    </xf>
    <xf numFmtId="0" fontId="16" fillId="37" borderId="26" xfId="0" applyFont="1" applyFill="1" applyBorder="1" applyAlignment="1" applyProtection="1">
      <protection hidden="1"/>
    </xf>
    <xf numFmtId="0" fontId="16" fillId="37" borderId="27" xfId="0" applyFont="1" applyFill="1" applyBorder="1" applyAlignment="1" applyProtection="1">
      <protection hidden="1"/>
    </xf>
    <xf numFmtId="0" fontId="22" fillId="33" borderId="28" xfId="0" applyFont="1" applyFill="1" applyBorder="1" applyAlignment="1" applyProtection="1">
      <alignment horizontal="center" vertical="center" wrapText="1"/>
      <protection hidden="1"/>
    </xf>
    <xf numFmtId="0" fontId="25" fillId="33" borderId="28" xfId="0" applyFont="1" applyFill="1" applyBorder="1" applyAlignment="1" applyProtection="1">
      <alignment horizontal="center" vertical="center" wrapText="1"/>
      <protection hidden="1"/>
    </xf>
    <xf numFmtId="0" fontId="22" fillId="33" borderId="30" xfId="0" applyFont="1" applyFill="1" applyBorder="1" applyAlignment="1" applyProtection="1">
      <alignment horizontal="center" vertical="center" wrapText="1"/>
      <protection hidden="1"/>
    </xf>
    <xf numFmtId="165" fontId="0" fillId="0" borderId="31" xfId="1" applyNumberFormat="1" applyFont="1" applyBorder="1" applyProtection="1">
      <protection hidden="1"/>
    </xf>
    <xf numFmtId="165" fontId="0" fillId="0" borderId="32" xfId="1" applyNumberFormat="1" applyFont="1" applyBorder="1" applyProtection="1">
      <protection hidden="1"/>
    </xf>
    <xf numFmtId="165" fontId="0" fillId="0" borderId="33" xfId="1" applyNumberFormat="1" applyFont="1" applyBorder="1" applyProtection="1">
      <protection hidden="1"/>
    </xf>
    <xf numFmtId="165" fontId="0" fillId="0" borderId="33" xfId="1" applyNumberFormat="1" applyFont="1" applyFill="1" applyBorder="1" applyProtection="1">
      <protection hidden="1"/>
    </xf>
    <xf numFmtId="165" fontId="14" fillId="0" borderId="32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4" xfId="1" applyNumberFormat="1" applyFont="1" applyBorder="1" applyProtection="1">
      <protection hidden="1"/>
    </xf>
    <xf numFmtId="165" fontId="16" fillId="39" borderId="45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16" fillId="39" borderId="39" xfId="1" applyNumberFormat="1" applyFont="1" applyFill="1" applyBorder="1" applyProtection="1">
      <protection hidden="1"/>
    </xf>
    <xf numFmtId="165" fontId="20" fillId="0" borderId="36" xfId="1" applyNumberFormat="1" applyFont="1" applyBorder="1" applyProtection="1">
      <protection hidden="1"/>
    </xf>
    <xf numFmtId="165" fontId="20" fillId="0" borderId="37" xfId="1" applyNumberFormat="1" applyFont="1" applyBorder="1" applyProtection="1">
      <protection hidden="1"/>
    </xf>
    <xf numFmtId="165" fontId="20" fillId="0" borderId="38" xfId="1" applyNumberFormat="1" applyFont="1" applyBorder="1" applyProtection="1">
      <protection hidden="1"/>
    </xf>
    <xf numFmtId="165" fontId="20" fillId="0" borderId="38" xfId="1" applyNumberFormat="1" applyFont="1" applyFill="1" applyBorder="1" applyProtection="1">
      <protection hidden="1"/>
    </xf>
    <xf numFmtId="165" fontId="19" fillId="0" borderId="37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29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46" xfId="1" applyNumberFormat="1" applyFont="1" applyBorder="1" applyProtection="1">
      <protection hidden="1"/>
    </xf>
    <xf numFmtId="165" fontId="0" fillId="0" borderId="46" xfId="1" applyNumberFormat="1" applyFont="1" applyFill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0" fillId="0" borderId="47" xfId="1" applyNumberFormat="1" applyFont="1" applyBorder="1" applyProtection="1">
      <protection hidden="1"/>
    </xf>
    <xf numFmtId="165" fontId="19" fillId="0" borderId="36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0" fontId="13" fillId="55" borderId="16" xfId="0" applyFont="1" applyFill="1" applyBorder="1" applyProtection="1">
      <protection hidden="1"/>
    </xf>
    <xf numFmtId="165" fontId="13" fillId="55" borderId="39" xfId="1" applyNumberFormat="1" applyFont="1" applyFill="1" applyBorder="1" applyProtection="1">
      <protection hidden="1"/>
    </xf>
    <xf numFmtId="165" fontId="13" fillId="55" borderId="45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3" xfId="1" applyNumberFormat="1" applyFont="1" applyFill="1" applyBorder="1" applyProtection="1">
      <protection hidden="1"/>
    </xf>
    <xf numFmtId="165" fontId="13" fillId="55" borderId="24" xfId="1" applyNumberFormat="1" applyFont="1" applyFill="1" applyBorder="1" applyProtection="1">
      <protection hidden="1"/>
    </xf>
    <xf numFmtId="165" fontId="19" fillId="0" borderId="32" xfId="1" applyNumberFormat="1" applyFont="1" applyBorder="1" applyProtection="1">
      <protection hidden="1"/>
    </xf>
    <xf numFmtId="0" fontId="16" fillId="35" borderId="27" xfId="0" applyFont="1" applyFill="1" applyBorder="1" applyAlignment="1" applyProtection="1">
      <protection hidden="1"/>
    </xf>
    <xf numFmtId="165" fontId="0" fillId="0" borderId="47" xfId="1" applyNumberFormat="1" applyFont="1" applyFill="1" applyBorder="1" applyProtection="1">
      <protection hidden="1"/>
    </xf>
    <xf numFmtId="0" fontId="0" fillId="45" borderId="0" xfId="0" applyFill="1"/>
    <xf numFmtId="0" fontId="30" fillId="45" borderId="0" xfId="0" applyFont="1" applyFill="1"/>
    <xf numFmtId="0" fontId="31" fillId="45" borderId="0" xfId="0" applyFont="1" applyFill="1"/>
    <xf numFmtId="0" fontId="28" fillId="0" borderId="0" xfId="0" applyFont="1" applyFill="1" applyAlignment="1">
      <alignment vertical="center"/>
    </xf>
    <xf numFmtId="0" fontId="16" fillId="33" borderId="50" xfId="0" applyFont="1" applyFill="1" applyBorder="1" applyAlignment="1">
      <alignment horizontal="center" vertical="center"/>
    </xf>
    <xf numFmtId="0" fontId="16" fillId="40" borderId="50" xfId="0" applyFont="1" applyFill="1" applyBorder="1" applyAlignment="1">
      <alignment horizontal="center" vertical="center"/>
    </xf>
    <xf numFmtId="165" fontId="16" fillId="41" borderId="50" xfId="1" applyNumberFormat="1" applyFont="1" applyFill="1" applyBorder="1" applyAlignment="1">
      <alignment horizontal="center" vertical="center" wrapText="1"/>
    </xf>
    <xf numFmtId="0" fontId="16" fillId="42" borderId="50" xfId="0" applyFont="1" applyFill="1" applyBorder="1" applyAlignment="1">
      <alignment horizontal="center" vertical="center" wrapText="1"/>
    </xf>
    <xf numFmtId="0" fontId="16" fillId="43" borderId="50" xfId="0" applyFont="1" applyFill="1" applyBorder="1" applyAlignment="1">
      <alignment horizontal="center" vertical="center" wrapText="1"/>
    </xf>
    <xf numFmtId="0" fontId="16" fillId="44" borderId="50" xfId="0" applyFont="1" applyFill="1" applyBorder="1" applyAlignment="1">
      <alignment horizontal="center" vertical="center" wrapText="1"/>
    </xf>
    <xf numFmtId="0" fontId="29" fillId="45" borderId="50" xfId="0" applyFont="1" applyFill="1" applyBorder="1" applyAlignment="1">
      <alignment horizontal="center" vertical="center" wrapText="1"/>
    </xf>
    <xf numFmtId="0" fontId="16" fillId="46" borderId="50" xfId="0" applyFont="1" applyFill="1" applyBorder="1" applyAlignment="1">
      <alignment horizontal="center" vertical="center" wrapText="1"/>
    </xf>
    <xf numFmtId="0" fontId="16" fillId="47" borderId="50" xfId="0" applyFont="1" applyFill="1" applyBorder="1" applyAlignment="1">
      <alignment horizontal="center" vertical="center" wrapText="1"/>
    </xf>
    <xf numFmtId="0" fontId="16" fillId="48" borderId="50" xfId="0" applyFont="1" applyFill="1" applyBorder="1" applyAlignment="1">
      <alignment horizontal="center" vertical="center" wrapText="1"/>
    </xf>
    <xf numFmtId="0" fontId="16" fillId="49" borderId="50" xfId="0" applyFont="1" applyFill="1" applyBorder="1" applyAlignment="1">
      <alignment horizontal="center" vertical="center" wrapText="1"/>
    </xf>
    <xf numFmtId="0" fontId="16" fillId="50" borderId="50" xfId="0" applyFont="1" applyFill="1" applyBorder="1" applyAlignment="1">
      <alignment horizontal="center" vertical="center" wrapText="1"/>
    </xf>
    <xf numFmtId="0" fontId="16" fillId="51" borderId="50" xfId="0" applyFont="1" applyFill="1" applyBorder="1" applyAlignment="1">
      <alignment horizontal="center" vertical="center" wrapText="1"/>
    </xf>
    <xf numFmtId="0" fontId="0" fillId="0" borderId="51" xfId="0" applyBorder="1"/>
    <xf numFmtId="164" fontId="1" fillId="0" borderId="52" xfId="1" applyFont="1" applyBorder="1" applyAlignment="1">
      <alignment horizontal="right"/>
    </xf>
    <xf numFmtId="164" fontId="19" fillId="52" borderId="52" xfId="1" applyFont="1" applyFill="1" applyBorder="1" applyAlignment="1">
      <alignment horizontal="right"/>
    </xf>
    <xf numFmtId="164" fontId="19" fillId="0" borderId="52" xfId="1" applyFont="1" applyBorder="1" applyAlignment="1">
      <alignment horizontal="right"/>
    </xf>
    <xf numFmtId="164" fontId="19" fillId="33" borderId="52" xfId="1" applyFont="1" applyFill="1" applyBorder="1" applyAlignment="1">
      <alignment horizontal="right"/>
    </xf>
    <xf numFmtId="164" fontId="1" fillId="0" borderId="53" xfId="1" applyFont="1" applyBorder="1" applyAlignment="1">
      <alignment horizontal="right"/>
    </xf>
    <xf numFmtId="0" fontId="0" fillId="0" borderId="54" xfId="0" applyBorder="1"/>
    <xf numFmtId="164" fontId="1" fillId="0" borderId="10" xfId="1" applyFont="1" applyBorder="1" applyAlignment="1">
      <alignment horizontal="right"/>
    </xf>
    <xf numFmtId="164" fontId="19" fillId="52" borderId="10" xfId="1" applyFont="1" applyFill="1" applyBorder="1" applyAlignment="1">
      <alignment horizontal="right"/>
    </xf>
    <xf numFmtId="164" fontId="19" fillId="0" borderId="10" xfId="1" applyFont="1" applyBorder="1" applyAlignment="1">
      <alignment horizontal="right"/>
    </xf>
    <xf numFmtId="164" fontId="19" fillId="33" borderId="10" xfId="1" applyFont="1" applyFill="1" applyBorder="1" applyAlignment="1">
      <alignment horizontal="right"/>
    </xf>
    <xf numFmtId="164" fontId="1" fillId="0" borderId="32" xfId="1" applyFont="1" applyBorder="1" applyAlignment="1">
      <alignment horizontal="right"/>
    </xf>
    <xf numFmtId="164" fontId="1" fillId="33" borderId="0" xfId="1" applyFont="1" applyFill="1" applyBorder="1" applyAlignment="1">
      <alignment horizontal="right"/>
    </xf>
    <xf numFmtId="164" fontId="1" fillId="0" borderId="10" xfId="1" applyFont="1" applyBorder="1"/>
    <xf numFmtId="164" fontId="1" fillId="0" borderId="32" xfId="1" applyFont="1" applyBorder="1"/>
    <xf numFmtId="0" fontId="0" fillId="0" borderId="55" xfId="0" applyBorder="1"/>
    <xf numFmtId="164" fontId="1" fillId="0" borderId="12" xfId="1" applyFont="1" applyBorder="1" applyAlignment="1">
      <alignment horizontal="right"/>
    </xf>
    <xf numFmtId="164" fontId="1" fillId="0" borderId="12" xfId="1" applyFont="1" applyBorder="1"/>
    <xf numFmtId="164" fontId="1" fillId="0" borderId="33" xfId="1" applyFont="1" applyBorder="1"/>
    <xf numFmtId="164" fontId="16" fillId="39" borderId="57" xfId="1" applyFont="1" applyFill="1" applyBorder="1" applyAlignment="1">
      <alignment horizontal="right"/>
    </xf>
    <xf numFmtId="0" fontId="16" fillId="39" borderId="56" xfId="0" applyFont="1" applyFill="1" applyBorder="1"/>
    <xf numFmtId="164" fontId="16" fillId="39" borderId="57" xfId="1" applyFont="1" applyFill="1" applyBorder="1" applyAlignment="1">
      <alignment horizontal="center"/>
    </xf>
    <xf numFmtId="164" fontId="16" fillId="39" borderId="58" xfId="1" applyFont="1" applyFill="1" applyBorder="1" applyAlignment="1">
      <alignment horizontal="center"/>
    </xf>
    <xf numFmtId="164" fontId="1" fillId="0" borderId="11" xfId="1" applyFont="1" applyBorder="1" applyAlignment="1">
      <alignment horizontal="right"/>
    </xf>
    <xf numFmtId="164" fontId="19" fillId="52" borderId="12" xfId="1" applyFont="1" applyFill="1" applyBorder="1" applyAlignment="1">
      <alignment horizontal="right"/>
    </xf>
    <xf numFmtId="164" fontId="1" fillId="0" borderId="33" xfId="1" applyFont="1" applyBorder="1" applyAlignment="1">
      <alignment horizontal="right"/>
    </xf>
    <xf numFmtId="0" fontId="0" fillId="0" borderId="59" xfId="0" applyBorder="1"/>
    <xf numFmtId="164" fontId="1" fillId="0" borderId="60" xfId="1" applyFont="1" applyBorder="1" applyAlignment="1">
      <alignment horizontal="right"/>
    </xf>
    <xf numFmtId="164" fontId="1" fillId="0" borderId="60" xfId="1" applyFont="1" applyBorder="1"/>
    <xf numFmtId="164" fontId="1" fillId="0" borderId="61" xfId="1" applyFont="1" applyBorder="1"/>
    <xf numFmtId="0" fontId="0" fillId="0" borderId="62" xfId="0" applyBorder="1"/>
    <xf numFmtId="164" fontId="1" fillId="0" borderId="63" xfId="1" applyFont="1" applyBorder="1" applyAlignment="1">
      <alignment horizontal="right"/>
    </xf>
    <xf numFmtId="164" fontId="1" fillId="0" borderId="63" xfId="1" applyFont="1" applyBorder="1"/>
    <xf numFmtId="164" fontId="1" fillId="0" borderId="64" xfId="1" applyFont="1" applyBorder="1"/>
    <xf numFmtId="0" fontId="16" fillId="39" borderId="65" xfId="0" applyFont="1" applyFill="1" applyBorder="1"/>
    <xf numFmtId="164" fontId="16" fillId="39" borderId="66" xfId="0" applyNumberFormat="1" applyFont="1" applyFill="1" applyBorder="1"/>
    <xf numFmtId="164" fontId="16" fillId="39" borderId="67" xfId="0" applyNumberFormat="1" applyFont="1" applyFill="1" applyBorder="1"/>
    <xf numFmtId="0" fontId="16" fillId="45" borderId="0" xfId="0" applyFont="1" applyFill="1"/>
    <xf numFmtId="0" fontId="0" fillId="45" borderId="0" xfId="0" applyFont="1" applyFill="1"/>
    <xf numFmtId="0" fontId="13" fillId="55" borderId="43" xfId="0" applyFont="1" applyFill="1" applyBorder="1" applyAlignment="1" applyProtection="1">
      <alignment horizontal="center" vertical="center"/>
      <protection hidden="1"/>
    </xf>
    <xf numFmtId="0" fontId="13" fillId="55" borderId="22" xfId="0" applyFont="1" applyFill="1" applyBorder="1"/>
    <xf numFmtId="0" fontId="13" fillId="55" borderId="41" xfId="0" applyFont="1" applyFill="1" applyBorder="1"/>
    <xf numFmtId="0" fontId="23" fillId="36" borderId="40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/>
    <xf numFmtId="0" fontId="23" fillId="37" borderId="40" xfId="0" applyFont="1" applyFill="1" applyBorder="1" applyAlignment="1" applyProtection="1">
      <alignment horizontal="center" vertical="center" wrapText="1"/>
      <protection hidden="1"/>
    </xf>
    <xf numFmtId="0" fontId="22" fillId="34" borderId="25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/>
    <xf numFmtId="0" fontId="22" fillId="38" borderId="34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19" fillId="54" borderId="43" xfId="0" applyFont="1" applyFill="1" applyBorder="1" applyAlignment="1" applyProtection="1">
      <alignment horizontal="center" vertical="center"/>
      <protection hidden="1"/>
    </xf>
    <xf numFmtId="0" fontId="0" fillId="54" borderId="22" xfId="0" applyFill="1" applyBorder="1"/>
    <xf numFmtId="0" fontId="0" fillId="54" borderId="4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2" xfId="0" applyFill="1" applyBorder="1"/>
    <xf numFmtId="0" fontId="0" fillId="53" borderId="42" xfId="0" applyFill="1" applyBorder="1"/>
    <xf numFmtId="0" fontId="16" fillId="33" borderId="40" xfId="0" applyFont="1" applyFill="1" applyBorder="1" applyAlignment="1" applyProtection="1">
      <alignment horizontal="center"/>
      <protection hidden="1"/>
    </xf>
    <xf numFmtId="0" fontId="16" fillId="33" borderId="41" xfId="0" applyFont="1" applyFill="1" applyBorder="1" applyAlignment="1" applyProtection="1">
      <alignment horizontal="center"/>
      <protection hidden="1"/>
    </xf>
    <xf numFmtId="0" fontId="23" fillId="35" borderId="40" xfId="0" applyFont="1" applyFill="1" applyBorder="1" applyAlignment="1" applyProtection="1">
      <alignment horizontal="center" vertical="center" wrapText="1"/>
      <protection hidden="1"/>
    </xf>
    <xf numFmtId="0" fontId="23" fillId="35" borderId="41" xfId="0" applyFont="1" applyFill="1" applyBorder="1" applyAlignment="1" applyProtection="1">
      <alignment horizontal="center" vertical="center" wrapText="1"/>
      <protection hidden="1"/>
    </xf>
    <xf numFmtId="0" fontId="19" fillId="0" borderId="4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59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14" sqref="E14"/>
    </sheetView>
  </sheetViews>
  <sheetFormatPr defaultRowHeight="15" x14ac:dyDescent="0.25"/>
  <cols>
    <col min="1" max="1" width="6.5703125" customWidth="1"/>
    <col min="2" max="2" width="13.42578125" customWidth="1"/>
    <col min="3" max="3" width="11.7109375" customWidth="1"/>
    <col min="4" max="5" width="10.5703125" bestFit="1" customWidth="1"/>
    <col min="6" max="6" width="11.5703125" bestFit="1" customWidth="1"/>
    <col min="7" max="7" width="10.5703125" bestFit="1" customWidth="1"/>
    <col min="8" max="8" width="9.5703125" bestFit="1" customWidth="1"/>
    <col min="9" max="9" width="9.85546875" bestFit="1" customWidth="1"/>
    <col min="10" max="10" width="9.42578125" customWidth="1"/>
    <col min="11" max="11" width="10.5703125" bestFit="1" customWidth="1"/>
    <col min="12" max="12" width="9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8" width="10.5703125" bestFit="1" customWidth="1"/>
    <col min="19" max="19" width="9.5703125" bestFit="1" customWidth="1"/>
    <col min="20" max="20" width="9.5703125" customWidth="1"/>
    <col min="21" max="21" width="8.85546875" bestFit="1" customWidth="1"/>
    <col min="22" max="22" width="8.5703125" customWidth="1"/>
    <col min="24" max="24" width="10.5703125" bestFit="1" customWidth="1"/>
  </cols>
  <sheetData>
    <row r="1" spans="1:24" s="4" customFormat="1" ht="15.75" x14ac:dyDescent="0.25">
      <c r="A1" s="82" t="s">
        <v>36</v>
      </c>
      <c r="B1" s="83"/>
      <c r="C1" s="81"/>
    </row>
    <row r="2" spans="1:24" s="4" customFormat="1" x14ac:dyDescent="0.25">
      <c r="B2" s="12"/>
    </row>
    <row r="3" spans="1:24" s="4" customFormat="1" x14ac:dyDescent="0.25">
      <c r="A3" s="24" t="s">
        <v>8</v>
      </c>
      <c r="B3" s="25"/>
    </row>
    <row r="4" spans="1:24" s="4" customFormat="1" x14ac:dyDescent="0.25">
      <c r="A4" s="3" t="s">
        <v>9</v>
      </c>
    </row>
    <row r="5" spans="1:24" ht="15.75" thickBot="1" x14ac:dyDescent="0.3"/>
    <row r="6" spans="1:24" ht="15" customHeight="1" x14ac:dyDescent="0.25">
      <c r="A6" s="153"/>
      <c r="B6" s="153"/>
      <c r="C6" s="145" t="s">
        <v>0</v>
      </c>
      <c r="D6" s="143" t="s">
        <v>1</v>
      </c>
      <c r="E6" s="155" t="s">
        <v>2</v>
      </c>
      <c r="F6" s="28"/>
      <c r="G6" s="28"/>
      <c r="H6" s="28"/>
      <c r="I6" s="28"/>
      <c r="J6" s="79"/>
      <c r="K6" s="140" t="s">
        <v>7</v>
      </c>
      <c r="L6" s="29"/>
      <c r="M6" s="29"/>
      <c r="N6" s="29"/>
      <c r="O6" s="29"/>
      <c r="P6" s="29"/>
      <c r="Q6" s="142" t="s">
        <v>67</v>
      </c>
      <c r="R6" s="30"/>
      <c r="S6" s="30"/>
      <c r="T6" s="30"/>
      <c r="U6" s="30"/>
      <c r="V6" s="31"/>
    </row>
    <row r="7" spans="1:24" s="2" customFormat="1" ht="39" thickBot="1" x14ac:dyDescent="0.3">
      <c r="A7" s="154"/>
      <c r="B7" s="154"/>
      <c r="C7" s="146"/>
      <c r="D7" s="144"/>
      <c r="E7" s="156"/>
      <c r="F7" s="44" t="s">
        <v>37</v>
      </c>
      <c r="G7" s="32" t="s">
        <v>3</v>
      </c>
      <c r="H7" s="32" t="s">
        <v>4</v>
      </c>
      <c r="I7" s="32" t="s">
        <v>5</v>
      </c>
      <c r="J7" s="34" t="s">
        <v>6</v>
      </c>
      <c r="K7" s="141"/>
      <c r="L7" s="44" t="s">
        <v>37</v>
      </c>
      <c r="M7" s="32" t="s">
        <v>3</v>
      </c>
      <c r="N7" s="32" t="s">
        <v>4</v>
      </c>
      <c r="O7" s="33" t="s">
        <v>5</v>
      </c>
      <c r="P7" s="59" t="s">
        <v>6</v>
      </c>
      <c r="Q7" s="141"/>
      <c r="R7" s="44" t="s">
        <v>37</v>
      </c>
      <c r="S7" s="32" t="s">
        <v>3</v>
      </c>
      <c r="T7" s="32" t="s">
        <v>4</v>
      </c>
      <c r="U7" s="33" t="s">
        <v>5</v>
      </c>
      <c r="V7" s="34" t="s">
        <v>6</v>
      </c>
    </row>
    <row r="8" spans="1:24" x14ac:dyDescent="0.25">
      <c r="A8" s="150">
        <v>2019</v>
      </c>
      <c r="B8" s="67" t="s">
        <v>10</v>
      </c>
      <c r="C8" s="45">
        <f t="shared" ref="C8:C19" si="0">E8+K8+Q8</f>
        <v>130723.87</v>
      </c>
      <c r="D8" s="40">
        <f t="shared" ref="D8:D19" si="1">+E8+K8+Q8</f>
        <v>130723.87</v>
      </c>
      <c r="E8" s="54">
        <f t="shared" ref="E8:E19" si="2">F8+G8+H8+I8+J8</f>
        <v>43150.679999999993</v>
      </c>
      <c r="F8" s="49">
        <v>36256.589999999997</v>
      </c>
      <c r="G8" s="1">
        <v>4727.45</v>
      </c>
      <c r="H8" s="1">
        <v>2166.64</v>
      </c>
      <c r="I8" s="1">
        <v>0</v>
      </c>
      <c r="J8" s="35">
        <v>0</v>
      </c>
      <c r="K8" s="54">
        <f t="shared" ref="K8:K32" si="3">L8+M8+N8+O8+P8</f>
        <v>65208.22</v>
      </c>
      <c r="L8" s="45">
        <v>63745.26</v>
      </c>
      <c r="M8" s="1">
        <v>1052.1099999999999</v>
      </c>
      <c r="N8" s="1">
        <v>410.85</v>
      </c>
      <c r="O8" s="1">
        <v>0</v>
      </c>
      <c r="P8" s="40">
        <v>0</v>
      </c>
      <c r="Q8" s="54">
        <f t="shared" ref="Q8:Q32" si="4">R8+S8+T8+U8+V8</f>
        <v>22364.969999999998</v>
      </c>
      <c r="R8" s="45">
        <v>20225.439999999999</v>
      </c>
      <c r="S8" s="1">
        <v>1766.61</v>
      </c>
      <c r="T8" s="1">
        <v>372.92</v>
      </c>
      <c r="U8" s="1">
        <v>0</v>
      </c>
      <c r="V8" s="35">
        <v>0</v>
      </c>
    </row>
    <row r="9" spans="1:24" x14ac:dyDescent="0.25">
      <c r="A9" s="151"/>
      <c r="B9" s="68" t="s">
        <v>11</v>
      </c>
      <c r="C9" s="45">
        <f t="shared" si="0"/>
        <v>133097.43</v>
      </c>
      <c r="D9" s="40">
        <f t="shared" si="1"/>
        <v>133097.43</v>
      </c>
      <c r="E9" s="55">
        <f t="shared" si="2"/>
        <v>44673.39</v>
      </c>
      <c r="F9" s="50">
        <v>35928.949999999997</v>
      </c>
      <c r="G9" s="5">
        <v>4950.8</v>
      </c>
      <c r="H9" s="5">
        <v>2166.64</v>
      </c>
      <c r="I9" s="5">
        <v>1627</v>
      </c>
      <c r="J9" s="36">
        <v>0</v>
      </c>
      <c r="K9" s="55">
        <f t="shared" si="3"/>
        <v>65139.99</v>
      </c>
      <c r="L9" s="46">
        <v>64849.86</v>
      </c>
      <c r="M9" s="5">
        <v>265.63</v>
      </c>
      <c r="N9" s="5">
        <v>24.5</v>
      </c>
      <c r="O9" s="5">
        <v>0</v>
      </c>
      <c r="P9" s="61">
        <v>0</v>
      </c>
      <c r="Q9" s="55">
        <f t="shared" si="4"/>
        <v>23284.049999999996</v>
      </c>
      <c r="R9" s="46">
        <v>21588.67</v>
      </c>
      <c r="S9" s="5">
        <v>1227.51</v>
      </c>
      <c r="T9" s="5">
        <v>467.87</v>
      </c>
      <c r="U9" s="5">
        <v>0</v>
      </c>
      <c r="V9" s="36">
        <v>0</v>
      </c>
    </row>
    <row r="10" spans="1:24" x14ac:dyDescent="0.25">
      <c r="A10" s="151"/>
      <c r="B10" s="68" t="s">
        <v>12</v>
      </c>
      <c r="C10" s="45">
        <f t="shared" si="0"/>
        <v>155945.76</v>
      </c>
      <c r="D10" s="40">
        <f t="shared" si="1"/>
        <v>155945.76</v>
      </c>
      <c r="E10" s="55">
        <f t="shared" si="2"/>
        <v>62299.55000000001</v>
      </c>
      <c r="F10" s="50">
        <v>37110.300000000003</v>
      </c>
      <c r="G10" s="5">
        <v>15524.27</v>
      </c>
      <c r="H10" s="5">
        <v>4064.98</v>
      </c>
      <c r="I10" s="5">
        <v>5600</v>
      </c>
      <c r="J10" s="36">
        <v>0</v>
      </c>
      <c r="K10" s="55">
        <f t="shared" si="3"/>
        <v>67776.92</v>
      </c>
      <c r="L10" s="46">
        <v>64628.92</v>
      </c>
      <c r="M10" s="5">
        <v>2352</v>
      </c>
      <c r="N10" s="5">
        <v>796</v>
      </c>
      <c r="O10" s="5">
        <v>0</v>
      </c>
      <c r="P10" s="61">
        <v>0</v>
      </c>
      <c r="Q10" s="55">
        <f t="shared" si="4"/>
        <v>25869.29</v>
      </c>
      <c r="R10" s="46">
        <v>19863.28</v>
      </c>
      <c r="S10" s="5">
        <v>5944.01</v>
      </c>
      <c r="T10" s="5">
        <v>62</v>
      </c>
      <c r="U10" s="5">
        <v>0</v>
      </c>
      <c r="V10" s="36">
        <v>0</v>
      </c>
    </row>
    <row r="11" spans="1:24" x14ac:dyDescent="0.25">
      <c r="A11" s="151"/>
      <c r="B11" s="68" t="s">
        <v>13</v>
      </c>
      <c r="C11" s="45">
        <f t="shared" si="0"/>
        <v>214592.12999999998</v>
      </c>
      <c r="D11" s="40">
        <f t="shared" si="1"/>
        <v>214592.12999999998</v>
      </c>
      <c r="E11" s="55">
        <f t="shared" si="2"/>
        <v>105204.92</v>
      </c>
      <c r="F11" s="46">
        <v>36144.43</v>
      </c>
      <c r="G11" s="5">
        <v>11315.39</v>
      </c>
      <c r="H11" s="5">
        <v>3813.1</v>
      </c>
      <c r="I11" s="5">
        <v>100</v>
      </c>
      <c r="J11" s="36">
        <v>53832</v>
      </c>
      <c r="K11" s="55">
        <f t="shared" si="3"/>
        <v>84520.75</v>
      </c>
      <c r="L11" s="46">
        <v>65732.320000000007</v>
      </c>
      <c r="M11" s="5">
        <v>7202.43</v>
      </c>
      <c r="N11" s="5">
        <v>86</v>
      </c>
      <c r="O11" s="5">
        <v>11500</v>
      </c>
      <c r="P11" s="61">
        <v>0</v>
      </c>
      <c r="Q11" s="55">
        <f t="shared" si="4"/>
        <v>24866.46</v>
      </c>
      <c r="R11" s="46">
        <v>19417</v>
      </c>
      <c r="S11" s="5">
        <v>5031.5200000000004</v>
      </c>
      <c r="T11" s="5">
        <v>417.94</v>
      </c>
      <c r="U11" s="5">
        <v>0</v>
      </c>
      <c r="V11" s="36">
        <v>0</v>
      </c>
    </row>
    <row r="12" spans="1:24" x14ac:dyDescent="0.25">
      <c r="A12" s="151"/>
      <c r="B12" s="68" t="s">
        <v>14</v>
      </c>
      <c r="C12" s="45">
        <f t="shared" si="0"/>
        <v>226837.95</v>
      </c>
      <c r="D12" s="40">
        <f t="shared" si="1"/>
        <v>226837.95</v>
      </c>
      <c r="E12" s="55">
        <f t="shared" si="2"/>
        <v>124909.4</v>
      </c>
      <c r="F12" s="50">
        <v>37326.129999999997</v>
      </c>
      <c r="G12" s="5">
        <v>10087.530000000001</v>
      </c>
      <c r="H12" s="5">
        <v>2167.94</v>
      </c>
      <c r="I12" s="5">
        <v>9006.7999999999993</v>
      </c>
      <c r="J12" s="36">
        <v>66321</v>
      </c>
      <c r="K12" s="55">
        <f t="shared" si="3"/>
        <v>76279.86</v>
      </c>
      <c r="L12" s="46">
        <v>65161.27</v>
      </c>
      <c r="M12" s="5">
        <v>9792.93</v>
      </c>
      <c r="N12" s="5">
        <v>1325.66</v>
      </c>
      <c r="O12" s="5">
        <v>0</v>
      </c>
      <c r="P12" s="61">
        <v>0</v>
      </c>
      <c r="Q12" s="55">
        <f t="shared" si="4"/>
        <v>25648.690000000002</v>
      </c>
      <c r="R12" s="46">
        <v>20435.57</v>
      </c>
      <c r="S12" s="5">
        <v>4191.33</v>
      </c>
      <c r="T12" s="5">
        <v>1021.79</v>
      </c>
      <c r="U12" s="5">
        <v>0</v>
      </c>
      <c r="V12" s="36">
        <v>0</v>
      </c>
    </row>
    <row r="13" spans="1:24" x14ac:dyDescent="0.25">
      <c r="A13" s="151"/>
      <c r="B13" s="68" t="s">
        <v>15</v>
      </c>
      <c r="C13" s="45">
        <f t="shared" si="0"/>
        <v>255464.65999999997</v>
      </c>
      <c r="D13" s="40">
        <f t="shared" si="1"/>
        <v>255464.65999999997</v>
      </c>
      <c r="E13" s="55">
        <f t="shared" si="2"/>
        <v>139478.71</v>
      </c>
      <c r="F13" s="50">
        <v>36865.26</v>
      </c>
      <c r="G13" s="5">
        <v>5909.38</v>
      </c>
      <c r="H13" s="5">
        <v>1926.37</v>
      </c>
      <c r="I13" s="5">
        <v>19800</v>
      </c>
      <c r="J13" s="36">
        <v>74977.7</v>
      </c>
      <c r="K13" s="55">
        <f t="shared" si="3"/>
        <v>88986.87</v>
      </c>
      <c r="L13" s="46">
        <v>65687.539999999994</v>
      </c>
      <c r="M13" s="5">
        <v>6815.04</v>
      </c>
      <c r="N13" s="5">
        <v>0</v>
      </c>
      <c r="O13" s="5">
        <v>3000</v>
      </c>
      <c r="P13" s="61">
        <v>13484.29</v>
      </c>
      <c r="Q13" s="55">
        <f t="shared" si="4"/>
        <v>26999.079999999998</v>
      </c>
      <c r="R13" s="46">
        <v>21450.92</v>
      </c>
      <c r="S13" s="5">
        <v>5239.13</v>
      </c>
      <c r="T13" s="5">
        <v>309.02999999999997</v>
      </c>
      <c r="U13" s="5">
        <v>0</v>
      </c>
      <c r="V13" s="36">
        <v>0</v>
      </c>
    </row>
    <row r="14" spans="1:24" x14ac:dyDescent="0.25">
      <c r="A14" s="151"/>
      <c r="B14" s="68" t="s">
        <v>16</v>
      </c>
      <c r="C14" s="45">
        <f t="shared" si="0"/>
        <v>199677.78000000003</v>
      </c>
      <c r="D14" s="40">
        <f t="shared" si="1"/>
        <v>199677.78000000003</v>
      </c>
      <c r="E14" s="55">
        <f t="shared" si="2"/>
        <v>96596.85</v>
      </c>
      <c r="F14" s="50">
        <v>39293.129999999997</v>
      </c>
      <c r="G14" s="5">
        <v>13595.62</v>
      </c>
      <c r="H14" s="5">
        <v>2304</v>
      </c>
      <c r="I14" s="5">
        <v>3250</v>
      </c>
      <c r="J14" s="36">
        <v>38154.1</v>
      </c>
      <c r="K14" s="55">
        <f t="shared" si="3"/>
        <v>75486.13</v>
      </c>
      <c r="L14" s="46">
        <v>64973.02</v>
      </c>
      <c r="M14" s="5">
        <v>9711.92</v>
      </c>
      <c r="N14" s="5">
        <v>801.19</v>
      </c>
      <c r="O14" s="5">
        <v>0</v>
      </c>
      <c r="P14" s="61">
        <v>0</v>
      </c>
      <c r="Q14" s="55">
        <f t="shared" si="4"/>
        <v>27594.800000000003</v>
      </c>
      <c r="R14" s="46">
        <v>22603.61</v>
      </c>
      <c r="S14" s="5">
        <v>3336.7</v>
      </c>
      <c r="T14" s="5">
        <v>1654.49</v>
      </c>
      <c r="U14" s="5">
        <v>0</v>
      </c>
      <c r="V14" s="36">
        <v>0</v>
      </c>
    </row>
    <row r="15" spans="1:24" x14ac:dyDescent="0.25">
      <c r="A15" s="151"/>
      <c r="B15" s="68" t="s">
        <v>17</v>
      </c>
      <c r="C15" s="45">
        <f t="shared" si="0"/>
        <v>234646.94</v>
      </c>
      <c r="D15" s="40">
        <f t="shared" si="1"/>
        <v>234646.94</v>
      </c>
      <c r="E15" s="55">
        <f t="shared" si="2"/>
        <v>92750.989999999991</v>
      </c>
      <c r="F15" s="50">
        <v>36971.72</v>
      </c>
      <c r="G15" s="5">
        <v>13548.21</v>
      </c>
      <c r="H15" s="5">
        <v>2381.06</v>
      </c>
      <c r="I15" s="5">
        <v>2200</v>
      </c>
      <c r="J15" s="36">
        <v>37650</v>
      </c>
      <c r="K15" s="55">
        <f t="shared" si="3"/>
        <v>68707.02</v>
      </c>
      <c r="L15" s="46">
        <v>66564.92</v>
      </c>
      <c r="M15" s="5">
        <v>243.77</v>
      </c>
      <c r="N15" s="5">
        <v>458.41</v>
      </c>
      <c r="O15" s="5">
        <v>0</v>
      </c>
      <c r="P15" s="61">
        <v>1439.92</v>
      </c>
      <c r="Q15" s="55">
        <f t="shared" si="4"/>
        <v>73188.929999999993</v>
      </c>
      <c r="R15" s="46">
        <v>20199.37</v>
      </c>
      <c r="S15" s="5">
        <v>14643.62</v>
      </c>
      <c r="T15" s="5">
        <v>449.94</v>
      </c>
      <c r="U15" s="5">
        <v>0</v>
      </c>
      <c r="V15" s="36">
        <v>37896</v>
      </c>
    </row>
    <row r="16" spans="1:24" x14ac:dyDescent="0.25">
      <c r="A16" s="151"/>
      <c r="B16" s="68" t="s">
        <v>18</v>
      </c>
      <c r="C16" s="45">
        <f t="shared" si="0"/>
        <v>234317.25</v>
      </c>
      <c r="D16" s="40">
        <f t="shared" si="1"/>
        <v>234317.25</v>
      </c>
      <c r="E16" s="55">
        <f t="shared" si="2"/>
        <v>145340.4</v>
      </c>
      <c r="F16" s="50">
        <v>37330.5</v>
      </c>
      <c r="G16" s="5">
        <v>7712.88</v>
      </c>
      <c r="H16" s="5">
        <v>2562.41</v>
      </c>
      <c r="I16" s="5">
        <v>0</v>
      </c>
      <c r="J16" s="36">
        <v>97734.61</v>
      </c>
      <c r="K16" s="55">
        <f t="shared" si="3"/>
        <v>66265.240000000005</v>
      </c>
      <c r="L16" s="46">
        <v>64644.13</v>
      </c>
      <c r="M16" s="5">
        <v>1097</v>
      </c>
      <c r="N16" s="5">
        <v>524.11</v>
      </c>
      <c r="O16" s="5">
        <v>0</v>
      </c>
      <c r="P16" s="61">
        <v>0</v>
      </c>
      <c r="Q16" s="55">
        <f t="shared" si="4"/>
        <v>22711.61</v>
      </c>
      <c r="R16" s="46">
        <v>20199.37</v>
      </c>
      <c r="S16" s="5">
        <v>2064.4</v>
      </c>
      <c r="T16" s="5">
        <v>447.84</v>
      </c>
      <c r="U16" s="5">
        <v>0</v>
      </c>
      <c r="V16" s="36">
        <v>0</v>
      </c>
      <c r="X16" s="11"/>
    </row>
    <row r="17" spans="1:24" x14ac:dyDescent="0.25">
      <c r="A17" s="151"/>
      <c r="B17" s="68" t="s">
        <v>19</v>
      </c>
      <c r="C17" s="45">
        <f t="shared" si="0"/>
        <v>409166.14</v>
      </c>
      <c r="D17" s="40">
        <f t="shared" si="1"/>
        <v>409166.14</v>
      </c>
      <c r="E17" s="55">
        <f t="shared" si="2"/>
        <v>216926</v>
      </c>
      <c r="F17" s="51">
        <v>37181.72</v>
      </c>
      <c r="G17" s="6">
        <v>18201.48</v>
      </c>
      <c r="H17" s="6">
        <v>3913.4</v>
      </c>
      <c r="I17" s="6">
        <v>6569.6</v>
      </c>
      <c r="J17" s="37">
        <v>151059.79999999999</v>
      </c>
      <c r="K17" s="55">
        <f t="shared" si="3"/>
        <v>158461.75</v>
      </c>
      <c r="L17" s="47">
        <v>66121.95</v>
      </c>
      <c r="M17" s="6">
        <v>9110.15</v>
      </c>
      <c r="N17" s="6">
        <v>2006.5</v>
      </c>
      <c r="O17" s="6">
        <v>500</v>
      </c>
      <c r="P17" s="62">
        <v>80723.149999999994</v>
      </c>
      <c r="Q17" s="55">
        <f t="shared" si="4"/>
        <v>33778.39</v>
      </c>
      <c r="R17" s="47">
        <v>20199.37</v>
      </c>
      <c r="S17" s="6">
        <v>13474.93</v>
      </c>
      <c r="T17" s="6">
        <v>104.09</v>
      </c>
      <c r="U17" s="6">
        <v>0</v>
      </c>
      <c r="V17" s="37">
        <v>0</v>
      </c>
      <c r="X17" s="11"/>
    </row>
    <row r="18" spans="1:24" x14ac:dyDescent="0.25">
      <c r="A18" s="151"/>
      <c r="B18" s="68" t="s">
        <v>20</v>
      </c>
      <c r="C18" s="45">
        <f t="shared" si="0"/>
        <v>344624.85</v>
      </c>
      <c r="D18" s="40">
        <f t="shared" si="1"/>
        <v>344624.85</v>
      </c>
      <c r="E18" s="55">
        <f t="shared" si="2"/>
        <v>158108.49</v>
      </c>
      <c r="F18" s="51">
        <v>37731.370000000003</v>
      </c>
      <c r="G18" s="6">
        <v>11622.98</v>
      </c>
      <c r="H18" s="6">
        <v>2858.33</v>
      </c>
      <c r="I18" s="6">
        <v>2150</v>
      </c>
      <c r="J18" s="37">
        <v>103745.81</v>
      </c>
      <c r="K18" s="55">
        <f t="shared" si="3"/>
        <v>161118.85999999999</v>
      </c>
      <c r="L18" s="47">
        <v>64480.43</v>
      </c>
      <c r="M18" s="6">
        <v>17945.34</v>
      </c>
      <c r="N18" s="6">
        <v>815.19</v>
      </c>
      <c r="O18" s="6">
        <v>0</v>
      </c>
      <c r="P18" s="62">
        <v>77877.899999999994</v>
      </c>
      <c r="Q18" s="55">
        <f t="shared" si="4"/>
        <v>25397.5</v>
      </c>
      <c r="R18" s="47">
        <v>21573.68</v>
      </c>
      <c r="S18" s="6">
        <v>2684.97</v>
      </c>
      <c r="T18" s="6">
        <v>1138.8499999999999</v>
      </c>
      <c r="U18" s="6">
        <v>0</v>
      </c>
      <c r="V18" s="37">
        <v>0</v>
      </c>
      <c r="X18" s="11"/>
    </row>
    <row r="19" spans="1:24" ht="15.75" thickBot="1" x14ac:dyDescent="0.3">
      <c r="A19" s="151"/>
      <c r="B19" s="69" t="s">
        <v>21</v>
      </c>
      <c r="C19" s="65">
        <f t="shared" si="0"/>
        <v>594114.1100000001</v>
      </c>
      <c r="D19" s="41">
        <f t="shared" si="1"/>
        <v>594114.1100000001</v>
      </c>
      <c r="E19" s="56">
        <f t="shared" si="2"/>
        <v>342250.24000000005</v>
      </c>
      <c r="F19" s="52">
        <v>38212.980000000003</v>
      </c>
      <c r="G19" s="9">
        <v>8971.25</v>
      </c>
      <c r="H19" s="8">
        <v>2274.86</v>
      </c>
      <c r="I19" s="8">
        <v>1100</v>
      </c>
      <c r="J19" s="38">
        <v>291691.15000000002</v>
      </c>
      <c r="K19" s="56">
        <f t="shared" si="3"/>
        <v>199382.33</v>
      </c>
      <c r="L19" s="64">
        <v>68075.92</v>
      </c>
      <c r="M19" s="9">
        <v>7890.51</v>
      </c>
      <c r="N19" s="8">
        <v>5520.59</v>
      </c>
      <c r="O19" s="8">
        <v>0</v>
      </c>
      <c r="P19" s="63">
        <v>117895.31</v>
      </c>
      <c r="Q19" s="56">
        <f t="shared" si="4"/>
        <v>52481.54</v>
      </c>
      <c r="R19" s="64">
        <v>19998.54</v>
      </c>
      <c r="S19" s="9">
        <v>2275.7600000000002</v>
      </c>
      <c r="T19" s="8">
        <v>2553.2399999999998</v>
      </c>
      <c r="U19" s="8">
        <v>0</v>
      </c>
      <c r="V19" s="38">
        <v>27654</v>
      </c>
      <c r="X19" s="11"/>
    </row>
    <row r="20" spans="1:24" ht="15.75" thickBot="1" x14ac:dyDescent="0.3">
      <c r="A20" s="152"/>
      <c r="B20" s="70" t="s">
        <v>22</v>
      </c>
      <c r="C20" s="48">
        <f>SUM(C8:C19)</f>
        <v>3133208.87</v>
      </c>
      <c r="D20" s="42">
        <f t="shared" ref="D20:V20" si="5">SUM(D8:D19)</f>
        <v>3133208.87</v>
      </c>
      <c r="E20" s="57">
        <f t="shared" si="5"/>
        <v>1571689.6199999999</v>
      </c>
      <c r="F20" s="48">
        <f t="shared" si="5"/>
        <v>446353.07999999996</v>
      </c>
      <c r="G20" s="26">
        <f t="shared" si="5"/>
        <v>126167.23999999999</v>
      </c>
      <c r="H20" s="26">
        <f t="shared" si="5"/>
        <v>32599.730000000003</v>
      </c>
      <c r="I20" s="26">
        <f t="shared" si="5"/>
        <v>51403.4</v>
      </c>
      <c r="J20" s="27">
        <f t="shared" si="5"/>
        <v>915166.17</v>
      </c>
      <c r="K20" s="57">
        <f t="shared" si="5"/>
        <v>1177333.94</v>
      </c>
      <c r="L20" s="48">
        <f t="shared" si="5"/>
        <v>784665.54</v>
      </c>
      <c r="M20" s="26">
        <f t="shared" si="5"/>
        <v>73478.829999999987</v>
      </c>
      <c r="N20" s="26">
        <f t="shared" si="5"/>
        <v>12769</v>
      </c>
      <c r="O20" s="26">
        <f t="shared" si="5"/>
        <v>15000</v>
      </c>
      <c r="P20" s="42">
        <f t="shared" si="5"/>
        <v>291420.57</v>
      </c>
      <c r="Q20" s="57">
        <f t="shared" si="5"/>
        <v>384185.30999999994</v>
      </c>
      <c r="R20" s="48">
        <f t="shared" si="5"/>
        <v>247754.81999999998</v>
      </c>
      <c r="S20" s="26">
        <f t="shared" si="5"/>
        <v>61880.490000000013</v>
      </c>
      <c r="T20" s="26">
        <f t="shared" si="5"/>
        <v>9000</v>
      </c>
      <c r="U20" s="26">
        <f t="shared" si="5"/>
        <v>0</v>
      </c>
      <c r="V20" s="27">
        <f t="shared" si="5"/>
        <v>65550</v>
      </c>
      <c r="X20" s="11"/>
    </row>
    <row r="21" spans="1:24" x14ac:dyDescent="0.25">
      <c r="A21" s="147">
        <v>2020</v>
      </c>
      <c r="B21" s="67" t="s">
        <v>23</v>
      </c>
      <c r="C21" s="45">
        <f t="shared" ref="C21:C32" si="6">E21+K21+Q21</f>
        <v>132665.24</v>
      </c>
      <c r="D21" s="40">
        <f t="shared" ref="D21:D32" si="7">+E21+K21+Q21</f>
        <v>132665.24</v>
      </c>
      <c r="E21" s="54">
        <f t="shared" ref="E21:E32" si="8">F21+G21+H21+I21+J21</f>
        <v>42499.59</v>
      </c>
      <c r="F21" s="45">
        <v>37807.17</v>
      </c>
      <c r="G21" s="1">
        <v>2001.1</v>
      </c>
      <c r="H21" s="1">
        <v>2691.32</v>
      </c>
      <c r="I21" s="1">
        <v>0</v>
      </c>
      <c r="J21" s="35">
        <v>0</v>
      </c>
      <c r="K21" s="54">
        <f t="shared" si="3"/>
        <v>66204.66</v>
      </c>
      <c r="L21" s="45">
        <v>64840.47</v>
      </c>
      <c r="M21" s="1">
        <v>978</v>
      </c>
      <c r="N21" s="1">
        <v>386.19</v>
      </c>
      <c r="O21" s="1">
        <v>0</v>
      </c>
      <c r="P21" s="40">
        <v>0</v>
      </c>
      <c r="Q21" s="54">
        <f t="shared" si="4"/>
        <v>23960.99</v>
      </c>
      <c r="R21" s="45">
        <v>20352.72</v>
      </c>
      <c r="S21" s="1">
        <v>3604.68</v>
      </c>
      <c r="T21" s="13">
        <v>3.59</v>
      </c>
      <c r="U21" s="1">
        <v>0</v>
      </c>
      <c r="V21" s="35">
        <v>0</v>
      </c>
      <c r="X21" s="11"/>
    </row>
    <row r="22" spans="1:24" x14ac:dyDescent="0.25">
      <c r="A22" s="148"/>
      <c r="B22" s="68" t="s">
        <v>24</v>
      </c>
      <c r="C22" s="45">
        <f t="shared" si="6"/>
        <v>149203.72</v>
      </c>
      <c r="D22" s="40">
        <f t="shared" si="7"/>
        <v>149203.72</v>
      </c>
      <c r="E22" s="55">
        <f t="shared" si="8"/>
        <v>53712.38</v>
      </c>
      <c r="F22" s="46">
        <v>36369.64</v>
      </c>
      <c r="G22" s="7">
        <v>10063.92</v>
      </c>
      <c r="H22" s="7">
        <v>2678.82</v>
      </c>
      <c r="I22" s="7">
        <v>4600</v>
      </c>
      <c r="J22" s="36">
        <v>0</v>
      </c>
      <c r="K22" s="55">
        <f t="shared" si="3"/>
        <v>70643.88</v>
      </c>
      <c r="L22" s="46">
        <v>65703.38</v>
      </c>
      <c r="M22" s="7">
        <v>4582.6899999999996</v>
      </c>
      <c r="N22" s="7">
        <v>357.81</v>
      </c>
      <c r="O22" s="7">
        <v>0</v>
      </c>
      <c r="P22" s="61">
        <v>0</v>
      </c>
      <c r="Q22" s="55">
        <f t="shared" si="4"/>
        <v>24847.460000000003</v>
      </c>
      <c r="R22" s="46">
        <v>20001.810000000001</v>
      </c>
      <c r="S22" s="7">
        <v>4772.18</v>
      </c>
      <c r="T22" s="5">
        <v>73.47</v>
      </c>
      <c r="U22" s="7">
        <v>0</v>
      </c>
      <c r="V22" s="36">
        <v>0</v>
      </c>
      <c r="X22" s="11"/>
    </row>
    <row r="23" spans="1:24" x14ac:dyDescent="0.25">
      <c r="A23" s="148"/>
      <c r="B23" s="68" t="s">
        <v>25</v>
      </c>
      <c r="C23" s="45">
        <f t="shared" si="6"/>
        <v>212782.42</v>
      </c>
      <c r="D23" s="40">
        <f t="shared" si="7"/>
        <v>212782.42</v>
      </c>
      <c r="E23" s="55">
        <f t="shared" si="8"/>
        <v>118561.69</v>
      </c>
      <c r="F23" s="46">
        <v>43574.55</v>
      </c>
      <c r="G23" s="7">
        <v>11231.2</v>
      </c>
      <c r="H23" s="7">
        <v>3593.04</v>
      </c>
      <c r="I23" s="7">
        <v>0</v>
      </c>
      <c r="J23" s="36">
        <v>60162.9</v>
      </c>
      <c r="K23" s="55">
        <f t="shared" si="3"/>
        <v>73466.13</v>
      </c>
      <c r="L23" s="46">
        <v>63480.41</v>
      </c>
      <c r="M23" s="7">
        <v>9738.7199999999993</v>
      </c>
      <c r="N23" s="7">
        <v>247</v>
      </c>
      <c r="O23" s="7">
        <v>0</v>
      </c>
      <c r="P23" s="61">
        <v>0</v>
      </c>
      <c r="Q23" s="55">
        <f t="shared" si="4"/>
        <v>20754.599999999999</v>
      </c>
      <c r="R23" s="46">
        <v>18988.41</v>
      </c>
      <c r="S23" s="7">
        <v>1240.25</v>
      </c>
      <c r="T23" s="7">
        <v>525.94000000000005</v>
      </c>
      <c r="U23" s="7">
        <v>0</v>
      </c>
      <c r="V23" s="36">
        <v>0</v>
      </c>
    </row>
    <row r="24" spans="1:24" x14ac:dyDescent="0.25">
      <c r="A24" s="148"/>
      <c r="B24" s="68" t="s">
        <v>26</v>
      </c>
      <c r="C24" s="45">
        <f t="shared" si="6"/>
        <v>228945.14</v>
      </c>
      <c r="D24" s="40">
        <f t="shared" si="7"/>
        <v>228945.14</v>
      </c>
      <c r="E24" s="55">
        <f t="shared" si="8"/>
        <v>125310.48999999999</v>
      </c>
      <c r="F24" s="46">
        <v>37897.53</v>
      </c>
      <c r="G24" s="5">
        <v>30467.42</v>
      </c>
      <c r="H24" s="5">
        <v>4145.54</v>
      </c>
      <c r="I24" s="5">
        <v>12800</v>
      </c>
      <c r="J24" s="36">
        <v>40000</v>
      </c>
      <c r="K24" s="55">
        <f t="shared" si="3"/>
        <v>75000.639999999999</v>
      </c>
      <c r="L24" s="46">
        <v>69327.33</v>
      </c>
      <c r="M24" s="5">
        <v>5673.31</v>
      </c>
      <c r="N24" s="5">
        <v>0</v>
      </c>
      <c r="O24" s="5">
        <v>0</v>
      </c>
      <c r="P24" s="61">
        <v>0</v>
      </c>
      <c r="Q24" s="55">
        <f t="shared" si="4"/>
        <v>28634.01</v>
      </c>
      <c r="R24" s="46">
        <v>28564.01</v>
      </c>
      <c r="S24" s="5">
        <v>70</v>
      </c>
      <c r="T24" s="7">
        <v>0</v>
      </c>
      <c r="U24" s="5">
        <v>0</v>
      </c>
      <c r="V24" s="36">
        <v>0</v>
      </c>
    </row>
    <row r="25" spans="1:24" x14ac:dyDescent="0.25">
      <c r="A25" s="148"/>
      <c r="B25" s="68" t="s">
        <v>27</v>
      </c>
      <c r="C25" s="45">
        <f t="shared" si="6"/>
        <v>162322.00999999998</v>
      </c>
      <c r="D25" s="40">
        <f t="shared" si="7"/>
        <v>162322.00999999998</v>
      </c>
      <c r="E25" s="55">
        <f t="shared" si="8"/>
        <v>46798.74</v>
      </c>
      <c r="F25" s="46">
        <v>39210.03</v>
      </c>
      <c r="G25" s="5">
        <v>3439.6</v>
      </c>
      <c r="H25" s="5">
        <v>3149.11</v>
      </c>
      <c r="I25" s="5">
        <v>1000</v>
      </c>
      <c r="J25" s="36">
        <v>0</v>
      </c>
      <c r="K25" s="55">
        <f t="shared" si="3"/>
        <v>84789.37</v>
      </c>
      <c r="L25" s="46">
        <v>63574.81</v>
      </c>
      <c r="M25" s="5">
        <v>6002.28</v>
      </c>
      <c r="N25" s="5">
        <v>712.28</v>
      </c>
      <c r="O25" s="5">
        <v>14500</v>
      </c>
      <c r="P25" s="61">
        <v>0</v>
      </c>
      <c r="Q25" s="55">
        <f t="shared" si="4"/>
        <v>30733.899999999998</v>
      </c>
      <c r="R25" s="46">
        <v>28047.42</v>
      </c>
      <c r="S25" s="5">
        <v>1662.87</v>
      </c>
      <c r="T25" s="5">
        <v>727.61</v>
      </c>
      <c r="U25" s="5">
        <v>0</v>
      </c>
      <c r="V25" s="36">
        <v>296</v>
      </c>
    </row>
    <row r="26" spans="1:24" x14ac:dyDescent="0.25">
      <c r="A26" s="148"/>
      <c r="B26" s="68" t="s">
        <v>28</v>
      </c>
      <c r="C26" s="45">
        <f t="shared" si="6"/>
        <v>182267.17</v>
      </c>
      <c r="D26" s="40">
        <f t="shared" si="7"/>
        <v>182267.17</v>
      </c>
      <c r="E26" s="55">
        <f t="shared" si="8"/>
        <v>74297.53</v>
      </c>
      <c r="F26" s="46">
        <v>41118.699999999997</v>
      </c>
      <c r="G26" s="5">
        <v>13549.66</v>
      </c>
      <c r="H26" s="5">
        <v>2773.24</v>
      </c>
      <c r="I26" s="5">
        <v>1400</v>
      </c>
      <c r="J26" s="36">
        <v>15455.93</v>
      </c>
      <c r="K26" s="55">
        <f t="shared" si="3"/>
        <v>69529.67</v>
      </c>
      <c r="L26" s="46">
        <v>67760.36</v>
      </c>
      <c r="M26" s="5">
        <v>1357.65</v>
      </c>
      <c r="N26" s="5">
        <v>411.66</v>
      </c>
      <c r="O26" s="5">
        <v>0</v>
      </c>
      <c r="P26" s="61">
        <v>0</v>
      </c>
      <c r="Q26" s="55">
        <f t="shared" si="4"/>
        <v>38439.970000000008</v>
      </c>
      <c r="R26" s="46">
        <v>22289.08</v>
      </c>
      <c r="S26" s="5">
        <v>16127.41</v>
      </c>
      <c r="T26" s="5">
        <v>23.48</v>
      </c>
      <c r="U26" s="5">
        <v>0</v>
      </c>
      <c r="V26" s="36">
        <v>0</v>
      </c>
    </row>
    <row r="27" spans="1:24" x14ac:dyDescent="0.25">
      <c r="A27" s="148"/>
      <c r="B27" s="71" t="s">
        <v>29</v>
      </c>
      <c r="C27" s="66">
        <f t="shared" si="6"/>
        <v>224130.52</v>
      </c>
      <c r="D27" s="43">
        <f t="shared" si="7"/>
        <v>224130.52</v>
      </c>
      <c r="E27" s="58">
        <f t="shared" si="8"/>
        <v>108582.91</v>
      </c>
      <c r="F27" s="53">
        <v>39986.559999999998</v>
      </c>
      <c r="G27" s="10">
        <v>6893.93</v>
      </c>
      <c r="H27" s="10">
        <v>2502.42</v>
      </c>
      <c r="I27" s="10">
        <v>17200</v>
      </c>
      <c r="J27" s="78">
        <v>42000</v>
      </c>
      <c r="K27" s="58">
        <f t="shared" si="3"/>
        <v>90476.299999999988</v>
      </c>
      <c r="L27" s="53">
        <v>65130.95</v>
      </c>
      <c r="M27" s="10">
        <v>3145.75</v>
      </c>
      <c r="N27" s="10">
        <v>26</v>
      </c>
      <c r="O27" s="10">
        <v>0</v>
      </c>
      <c r="P27" s="60">
        <v>22173.599999999999</v>
      </c>
      <c r="Q27" s="58">
        <f t="shared" si="4"/>
        <v>25071.309999999998</v>
      </c>
      <c r="R27" s="53">
        <v>23755.39</v>
      </c>
      <c r="S27" s="10">
        <v>1295.92</v>
      </c>
      <c r="T27" s="10">
        <v>20</v>
      </c>
      <c r="U27" s="10">
        <v>0</v>
      </c>
      <c r="V27" s="39">
        <v>0</v>
      </c>
    </row>
    <row r="28" spans="1:24" x14ac:dyDescent="0.25">
      <c r="A28" s="148"/>
      <c r="B28" s="68" t="s">
        <v>30</v>
      </c>
      <c r="C28" s="45">
        <f t="shared" si="6"/>
        <v>173529.94</v>
      </c>
      <c r="D28" s="40">
        <f t="shared" si="7"/>
        <v>173529.94</v>
      </c>
      <c r="E28" s="55">
        <f t="shared" si="8"/>
        <v>62672.899999999994</v>
      </c>
      <c r="F28" s="46">
        <v>39107.879999999997</v>
      </c>
      <c r="G28" s="5">
        <v>12272</v>
      </c>
      <c r="H28" s="5">
        <v>3157.52</v>
      </c>
      <c r="I28" s="5">
        <v>8135.5</v>
      </c>
      <c r="J28" s="36">
        <v>0</v>
      </c>
      <c r="K28" s="55">
        <f t="shared" si="3"/>
        <v>66351.33</v>
      </c>
      <c r="L28" s="46">
        <v>64758.99</v>
      </c>
      <c r="M28" s="5">
        <v>916.34</v>
      </c>
      <c r="N28" s="5">
        <v>676</v>
      </c>
      <c r="O28" s="5">
        <v>0</v>
      </c>
      <c r="P28" s="61"/>
      <c r="Q28" s="55">
        <f t="shared" si="4"/>
        <v>44505.71</v>
      </c>
      <c r="R28" s="46">
        <v>41062.769999999997</v>
      </c>
      <c r="S28" s="5">
        <v>1953</v>
      </c>
      <c r="T28" s="5">
        <v>1489.94</v>
      </c>
      <c r="U28" s="5">
        <v>0</v>
      </c>
      <c r="V28" s="36">
        <v>0</v>
      </c>
    </row>
    <row r="29" spans="1:24" x14ac:dyDescent="0.25">
      <c r="A29" s="148"/>
      <c r="B29" s="68" t="s">
        <v>31</v>
      </c>
      <c r="C29" s="45">
        <f t="shared" si="6"/>
        <v>275411.76999999996</v>
      </c>
      <c r="D29" s="40">
        <f t="shared" si="7"/>
        <v>275411.76999999996</v>
      </c>
      <c r="E29" s="55">
        <f t="shared" si="8"/>
        <v>170786.28</v>
      </c>
      <c r="F29" s="46">
        <v>37629.339999999997</v>
      </c>
      <c r="G29" s="5">
        <v>19100.599999999999</v>
      </c>
      <c r="H29" s="5">
        <v>2841.99</v>
      </c>
      <c r="I29" s="5">
        <v>4120</v>
      </c>
      <c r="J29" s="36">
        <v>107094.35</v>
      </c>
      <c r="K29" s="55">
        <f t="shared" si="3"/>
        <v>82278.109999999986</v>
      </c>
      <c r="L29" s="46">
        <v>65892.429999999993</v>
      </c>
      <c r="M29" s="5">
        <v>6789.5</v>
      </c>
      <c r="N29" s="5">
        <v>749.18</v>
      </c>
      <c r="O29" s="5">
        <v>0</v>
      </c>
      <c r="P29" s="61">
        <v>8847</v>
      </c>
      <c r="Q29" s="55">
        <f t="shared" si="4"/>
        <v>22347.38</v>
      </c>
      <c r="R29" s="46">
        <v>20728.89</v>
      </c>
      <c r="S29" s="5">
        <v>1204.5</v>
      </c>
      <c r="T29" s="5">
        <v>413.99</v>
      </c>
      <c r="U29" s="5">
        <v>0</v>
      </c>
      <c r="V29" s="36"/>
    </row>
    <row r="30" spans="1:24" x14ac:dyDescent="0.25">
      <c r="A30" s="148"/>
      <c r="B30" s="68" t="s">
        <v>32</v>
      </c>
      <c r="C30" s="45">
        <f t="shared" si="6"/>
        <v>278058.78000000003</v>
      </c>
      <c r="D30" s="40">
        <f t="shared" si="7"/>
        <v>278058.78000000003</v>
      </c>
      <c r="E30" s="55">
        <f t="shared" si="8"/>
        <v>116639</v>
      </c>
      <c r="F30" s="46">
        <v>38867.599999999999</v>
      </c>
      <c r="G30" s="5">
        <v>19441.95</v>
      </c>
      <c r="H30" s="5">
        <v>3373.76</v>
      </c>
      <c r="I30" s="5">
        <v>1500</v>
      </c>
      <c r="J30" s="36">
        <v>53455.69</v>
      </c>
      <c r="K30" s="55">
        <f t="shared" si="3"/>
        <v>128771.89</v>
      </c>
      <c r="L30" s="46">
        <v>67917.87</v>
      </c>
      <c r="M30" s="5">
        <v>3910.82</v>
      </c>
      <c r="N30" s="5">
        <v>154</v>
      </c>
      <c r="O30" s="5">
        <v>0</v>
      </c>
      <c r="P30" s="61">
        <v>56789.2</v>
      </c>
      <c r="Q30" s="55">
        <f t="shared" si="4"/>
        <v>32647.89</v>
      </c>
      <c r="R30" s="46">
        <v>20948.22</v>
      </c>
      <c r="S30" s="5">
        <v>11575.99</v>
      </c>
      <c r="T30" s="5">
        <v>123.68</v>
      </c>
      <c r="U30" s="5">
        <v>0</v>
      </c>
      <c r="V30" s="36">
        <v>0</v>
      </c>
    </row>
    <row r="31" spans="1:24" x14ac:dyDescent="0.25">
      <c r="A31" s="148"/>
      <c r="B31" s="68" t="s">
        <v>33</v>
      </c>
      <c r="C31" s="45">
        <f t="shared" si="6"/>
        <v>355833.26</v>
      </c>
      <c r="D31" s="40">
        <f t="shared" si="7"/>
        <v>355833.26</v>
      </c>
      <c r="E31" s="55">
        <f t="shared" si="8"/>
        <v>142639.35</v>
      </c>
      <c r="F31" s="46">
        <v>44563.41</v>
      </c>
      <c r="G31" s="5">
        <v>15887.77</v>
      </c>
      <c r="H31" s="5">
        <v>3678.68</v>
      </c>
      <c r="I31" s="5">
        <v>69950</v>
      </c>
      <c r="J31" s="36">
        <v>8559.49</v>
      </c>
      <c r="K31" s="55">
        <f t="shared" si="3"/>
        <v>171945.19</v>
      </c>
      <c r="L31" s="46">
        <v>66161.06</v>
      </c>
      <c r="M31" s="5">
        <v>15739.06</v>
      </c>
      <c r="N31" s="5">
        <v>52.58</v>
      </c>
      <c r="O31" s="5">
        <v>0</v>
      </c>
      <c r="P31" s="61">
        <v>89992.49</v>
      </c>
      <c r="Q31" s="55">
        <f t="shared" si="4"/>
        <v>41248.720000000001</v>
      </c>
      <c r="R31" s="46">
        <v>31753.89</v>
      </c>
      <c r="S31" s="5">
        <v>8257.17</v>
      </c>
      <c r="T31" s="5">
        <v>1237.6600000000001</v>
      </c>
      <c r="U31" s="5">
        <v>0</v>
      </c>
      <c r="V31" s="36">
        <v>0</v>
      </c>
    </row>
    <row r="32" spans="1:24" ht="15.75" thickBot="1" x14ac:dyDescent="0.3">
      <c r="A32" s="148"/>
      <c r="B32" s="69" t="s">
        <v>34</v>
      </c>
      <c r="C32" s="65">
        <f t="shared" si="6"/>
        <v>712061.76</v>
      </c>
      <c r="D32" s="41">
        <f t="shared" si="7"/>
        <v>712061.76</v>
      </c>
      <c r="E32" s="56">
        <f t="shared" si="8"/>
        <v>391088.44</v>
      </c>
      <c r="F32" s="47">
        <v>40990.959999999999</v>
      </c>
      <c r="G32" s="6">
        <v>43608.57</v>
      </c>
      <c r="H32" s="6">
        <v>4782.55</v>
      </c>
      <c r="I32" s="6">
        <v>20740</v>
      </c>
      <c r="J32" s="37">
        <v>280966.36</v>
      </c>
      <c r="K32" s="56">
        <f t="shared" si="3"/>
        <v>218595.53999999998</v>
      </c>
      <c r="L32" s="47">
        <v>66826.649999999994</v>
      </c>
      <c r="M32" s="6">
        <v>31369.5</v>
      </c>
      <c r="N32" s="6">
        <v>11507.14</v>
      </c>
      <c r="O32" s="6">
        <v>0</v>
      </c>
      <c r="P32" s="62">
        <v>108892.25</v>
      </c>
      <c r="Q32" s="56">
        <f t="shared" si="4"/>
        <v>102377.78</v>
      </c>
      <c r="R32" s="47">
        <v>32275.81</v>
      </c>
      <c r="S32" s="6">
        <v>52429.95</v>
      </c>
      <c r="T32" s="6">
        <v>2672.02</v>
      </c>
      <c r="U32" s="6">
        <v>0</v>
      </c>
      <c r="V32" s="37">
        <v>15000</v>
      </c>
    </row>
    <row r="33" spans="1:22" ht="15.75" thickBot="1" x14ac:dyDescent="0.3">
      <c r="A33" s="149"/>
      <c r="B33" s="70" t="s">
        <v>35</v>
      </c>
      <c r="C33" s="48">
        <f>SUM(C21:C32)</f>
        <v>3087211.7299999995</v>
      </c>
      <c r="D33" s="42">
        <f t="shared" ref="D33:V33" si="9">SUM(D21:D32)</f>
        <v>3087211.7299999995</v>
      </c>
      <c r="E33" s="57">
        <f t="shared" si="9"/>
        <v>1453589.3</v>
      </c>
      <c r="F33" s="48">
        <f t="shared" si="9"/>
        <v>477123.37000000005</v>
      </c>
      <c r="G33" s="26">
        <f t="shared" si="9"/>
        <v>187957.72</v>
      </c>
      <c r="H33" s="26">
        <f t="shared" si="9"/>
        <v>39367.990000000005</v>
      </c>
      <c r="I33" s="26">
        <f t="shared" si="9"/>
        <v>141445.5</v>
      </c>
      <c r="J33" s="27">
        <f t="shared" si="9"/>
        <v>607694.72</v>
      </c>
      <c r="K33" s="57">
        <f t="shared" si="9"/>
        <v>1198052.71</v>
      </c>
      <c r="L33" s="48">
        <f t="shared" si="9"/>
        <v>791374.71000000008</v>
      </c>
      <c r="M33" s="26">
        <f t="shared" si="9"/>
        <v>90203.62</v>
      </c>
      <c r="N33" s="26">
        <f t="shared" si="9"/>
        <v>15279.84</v>
      </c>
      <c r="O33" s="26">
        <f t="shared" si="9"/>
        <v>14500</v>
      </c>
      <c r="P33" s="42">
        <f t="shared" si="9"/>
        <v>286694.53999999998</v>
      </c>
      <c r="Q33" s="57">
        <f t="shared" si="9"/>
        <v>435569.72</v>
      </c>
      <c r="R33" s="48">
        <f t="shared" si="9"/>
        <v>308768.42</v>
      </c>
      <c r="S33" s="26">
        <f t="shared" si="9"/>
        <v>104193.91999999998</v>
      </c>
      <c r="T33" s="26">
        <f t="shared" si="9"/>
        <v>7311.380000000001</v>
      </c>
      <c r="U33" s="26">
        <f t="shared" si="9"/>
        <v>0</v>
      </c>
      <c r="V33" s="27">
        <f t="shared" si="9"/>
        <v>15296</v>
      </c>
    </row>
    <row r="34" spans="1:22" x14ac:dyDescent="0.25">
      <c r="A34" s="137">
        <v>2021</v>
      </c>
      <c r="B34" s="67" t="s">
        <v>54</v>
      </c>
      <c r="C34" s="45">
        <f t="shared" ref="C34:C45" si="10">E34+K34+Q34</f>
        <v>130400.01</v>
      </c>
      <c r="D34" s="40">
        <f t="shared" ref="D34:D45" si="11">+E34+K34+Q34</f>
        <v>130400.01</v>
      </c>
      <c r="E34" s="54">
        <f t="shared" ref="E34:E45" si="12">F34+G34+H34+I34+J34</f>
        <v>36314.57</v>
      </c>
      <c r="F34" s="45">
        <v>36314.57</v>
      </c>
      <c r="G34" s="1">
        <v>0</v>
      </c>
      <c r="H34" s="1">
        <v>0</v>
      </c>
      <c r="I34" s="1">
        <v>0</v>
      </c>
      <c r="J34" s="35">
        <v>0</v>
      </c>
      <c r="K34" s="54">
        <f t="shared" ref="K34:K45" si="13">L34+M34+N34+O34+P34</f>
        <v>67476.55</v>
      </c>
      <c r="L34" s="45">
        <v>67476.55</v>
      </c>
      <c r="M34" s="1"/>
      <c r="N34" s="1"/>
      <c r="O34" s="1"/>
      <c r="P34" s="40"/>
      <c r="Q34" s="54">
        <f t="shared" ref="Q34:Q45" si="14">R34+S34+T34+U34+V34</f>
        <v>26608.89</v>
      </c>
      <c r="R34" s="45">
        <v>26608.89</v>
      </c>
      <c r="S34" s="1">
        <v>0</v>
      </c>
      <c r="T34" s="13"/>
      <c r="U34" s="1"/>
      <c r="V34" s="35"/>
    </row>
    <row r="35" spans="1:22" x14ac:dyDescent="0.25">
      <c r="A35" s="138"/>
      <c r="B35" s="68" t="s">
        <v>55</v>
      </c>
      <c r="C35" s="45">
        <f t="shared" si="10"/>
        <v>209605.41999999998</v>
      </c>
      <c r="D35" s="40">
        <f t="shared" si="11"/>
        <v>209605.41999999998</v>
      </c>
      <c r="E35" s="55">
        <f t="shared" si="12"/>
        <v>96901.34</v>
      </c>
      <c r="F35" s="46">
        <v>39106.15</v>
      </c>
      <c r="G35" s="1">
        <v>17608.95</v>
      </c>
      <c r="H35" s="1">
        <v>4233.57</v>
      </c>
      <c r="I35" s="7">
        <v>2200</v>
      </c>
      <c r="J35" s="36">
        <v>33752.67</v>
      </c>
      <c r="K35" s="55">
        <f t="shared" si="13"/>
        <v>85282.89</v>
      </c>
      <c r="L35" s="46">
        <v>85282.89</v>
      </c>
      <c r="M35" s="7"/>
      <c r="N35" s="7"/>
      <c r="O35" s="7"/>
      <c r="P35" s="61"/>
      <c r="Q35" s="55">
        <f t="shared" si="14"/>
        <v>27421.190000000002</v>
      </c>
      <c r="R35" s="46">
        <v>27114.99</v>
      </c>
      <c r="S35" s="7">
        <v>306.2</v>
      </c>
      <c r="T35" s="5"/>
      <c r="U35" s="7"/>
      <c r="V35" s="36"/>
    </row>
    <row r="36" spans="1:22" x14ac:dyDescent="0.25">
      <c r="A36" s="138"/>
      <c r="B36" s="68" t="s">
        <v>56</v>
      </c>
      <c r="C36" s="45">
        <f t="shared" si="10"/>
        <v>172177.05000000002</v>
      </c>
      <c r="D36" s="40">
        <f t="shared" si="11"/>
        <v>172177.05000000002</v>
      </c>
      <c r="E36" s="55">
        <f t="shared" si="12"/>
        <v>57388.69</v>
      </c>
      <c r="F36" s="46">
        <v>38495.51</v>
      </c>
      <c r="G36" s="7">
        <v>11873.25</v>
      </c>
      <c r="H36" s="7">
        <v>4319.93</v>
      </c>
      <c r="I36" s="7">
        <v>2700</v>
      </c>
      <c r="J36" s="36">
        <v>0</v>
      </c>
      <c r="K36" s="55">
        <f t="shared" si="13"/>
        <v>82584.89</v>
      </c>
      <c r="L36" s="46">
        <v>67304.52</v>
      </c>
      <c r="M36" s="7">
        <v>14942.37</v>
      </c>
      <c r="N36" s="7">
        <v>338</v>
      </c>
      <c r="O36" s="7">
        <v>0</v>
      </c>
      <c r="P36" s="61">
        <v>0</v>
      </c>
      <c r="Q36" s="55">
        <f t="shared" si="14"/>
        <v>32203.47</v>
      </c>
      <c r="R36" s="46">
        <v>27650.54</v>
      </c>
      <c r="S36" s="7">
        <v>4386.45</v>
      </c>
      <c r="T36" s="7">
        <v>166.48</v>
      </c>
      <c r="U36" s="7"/>
      <c r="V36" s="36"/>
    </row>
    <row r="37" spans="1:22" x14ac:dyDescent="0.25">
      <c r="A37" s="138"/>
      <c r="B37" s="68" t="s">
        <v>57</v>
      </c>
      <c r="C37" s="45">
        <f t="shared" si="10"/>
        <v>187448.53</v>
      </c>
      <c r="D37" s="40">
        <f t="shared" si="11"/>
        <v>187448.53</v>
      </c>
      <c r="E37" s="55">
        <f t="shared" si="12"/>
        <v>88853.03</v>
      </c>
      <c r="F37" s="46">
        <v>38398.79</v>
      </c>
      <c r="G37" s="5">
        <v>11560.63</v>
      </c>
      <c r="H37" s="5">
        <v>7147.94</v>
      </c>
      <c r="I37" s="5">
        <v>3530</v>
      </c>
      <c r="J37" s="36">
        <v>28215.67</v>
      </c>
      <c r="K37" s="55">
        <f t="shared" si="13"/>
        <v>72370.789999999994</v>
      </c>
      <c r="L37" s="46">
        <v>67310.509999999995</v>
      </c>
      <c r="M37" s="5">
        <v>4372.22</v>
      </c>
      <c r="N37" s="5">
        <v>688.06</v>
      </c>
      <c r="O37" s="5"/>
      <c r="P37" s="61"/>
      <c r="Q37" s="55">
        <f t="shared" si="14"/>
        <v>26224.71</v>
      </c>
      <c r="R37" s="46">
        <v>24441.39</v>
      </c>
      <c r="S37" s="5">
        <v>1712.63</v>
      </c>
      <c r="T37" s="7">
        <v>70.69</v>
      </c>
      <c r="U37" s="5"/>
      <c r="V37" s="36"/>
    </row>
    <row r="38" spans="1:22" x14ac:dyDescent="0.25">
      <c r="A38" s="138"/>
      <c r="B38" s="68" t="s">
        <v>58</v>
      </c>
      <c r="C38" s="45">
        <f t="shared" si="10"/>
        <v>186116.43999999997</v>
      </c>
      <c r="D38" s="40">
        <f t="shared" si="11"/>
        <v>186116.43999999997</v>
      </c>
      <c r="E38" s="55">
        <f t="shared" si="12"/>
        <v>68207.08</v>
      </c>
      <c r="F38" s="46">
        <v>37940.42</v>
      </c>
      <c r="G38" s="5">
        <v>15529.49</v>
      </c>
      <c r="H38" s="5">
        <v>3489.84</v>
      </c>
      <c r="I38" s="5">
        <v>0</v>
      </c>
      <c r="J38" s="36">
        <v>11247.33</v>
      </c>
      <c r="K38" s="55">
        <f t="shared" si="13"/>
        <v>83784.51999999999</v>
      </c>
      <c r="L38" s="46">
        <v>67860.73</v>
      </c>
      <c r="M38" s="5">
        <v>14284.25</v>
      </c>
      <c r="N38" s="5">
        <v>1639.54</v>
      </c>
      <c r="O38" s="5"/>
      <c r="P38" s="61"/>
      <c r="Q38" s="55">
        <f t="shared" si="14"/>
        <v>34124.839999999997</v>
      </c>
      <c r="R38" s="46">
        <v>26998.23</v>
      </c>
      <c r="S38" s="5">
        <v>1896.03</v>
      </c>
      <c r="T38" s="5">
        <v>355.7</v>
      </c>
      <c r="U38" s="5">
        <v>0</v>
      </c>
      <c r="V38" s="36">
        <v>4874.88</v>
      </c>
    </row>
    <row r="39" spans="1:22" x14ac:dyDescent="0.25">
      <c r="A39" s="138"/>
      <c r="B39" s="68" t="s">
        <v>59</v>
      </c>
      <c r="C39" s="45">
        <f t="shared" si="10"/>
        <v>295587.84000000003</v>
      </c>
      <c r="D39" s="40">
        <f t="shared" si="11"/>
        <v>295587.84000000003</v>
      </c>
      <c r="E39" s="55">
        <f t="shared" si="12"/>
        <v>109556.39000000001</v>
      </c>
      <c r="F39" s="46">
        <v>36976.99</v>
      </c>
      <c r="G39" s="5">
        <v>23879.11</v>
      </c>
      <c r="H39" s="5">
        <v>2742.56</v>
      </c>
      <c r="I39" s="5">
        <v>10455</v>
      </c>
      <c r="J39" s="36">
        <v>35502.730000000003</v>
      </c>
      <c r="K39" s="55">
        <f t="shared" si="13"/>
        <v>134284.81</v>
      </c>
      <c r="L39" s="46">
        <v>71203.59</v>
      </c>
      <c r="M39" s="5">
        <v>7620.58</v>
      </c>
      <c r="N39" s="5">
        <v>0</v>
      </c>
      <c r="O39" s="5">
        <v>15000</v>
      </c>
      <c r="P39" s="61">
        <v>40460.639999999999</v>
      </c>
      <c r="Q39" s="55">
        <f t="shared" si="14"/>
        <v>51746.64</v>
      </c>
      <c r="R39" s="46">
        <v>23901.53</v>
      </c>
      <c r="S39" s="5">
        <v>27763</v>
      </c>
      <c r="T39" s="5">
        <v>82.11</v>
      </c>
      <c r="U39" s="5"/>
      <c r="V39" s="36"/>
    </row>
    <row r="40" spans="1:22" s="23" customFormat="1" x14ac:dyDescent="0.25">
      <c r="A40" s="138"/>
      <c r="B40" s="71" t="s">
        <v>60</v>
      </c>
      <c r="C40" s="66">
        <f t="shared" si="10"/>
        <v>154802.10999999999</v>
      </c>
      <c r="D40" s="43">
        <f t="shared" si="11"/>
        <v>154802.10999999999</v>
      </c>
      <c r="E40" s="58">
        <f t="shared" si="12"/>
        <v>53841.91</v>
      </c>
      <c r="F40" s="53">
        <v>36797.75</v>
      </c>
      <c r="G40" s="10">
        <v>13267.16</v>
      </c>
      <c r="H40" s="10">
        <v>392</v>
      </c>
      <c r="I40" s="10">
        <v>3385</v>
      </c>
      <c r="J40" s="78">
        <v>0</v>
      </c>
      <c r="K40" s="58">
        <f t="shared" si="13"/>
        <v>76953.06</v>
      </c>
      <c r="L40" s="53">
        <v>67459.87</v>
      </c>
      <c r="M40" s="10">
        <v>8557.19</v>
      </c>
      <c r="N40" s="10">
        <v>936</v>
      </c>
      <c r="O40" s="10">
        <v>0</v>
      </c>
      <c r="P40" s="60">
        <v>0</v>
      </c>
      <c r="Q40" s="58">
        <f t="shared" si="14"/>
        <v>24007.14</v>
      </c>
      <c r="R40" s="53">
        <v>21756.95</v>
      </c>
      <c r="S40" s="10">
        <v>1155.76</v>
      </c>
      <c r="T40" s="10">
        <v>1094.43</v>
      </c>
      <c r="U40" s="10">
        <v>0</v>
      </c>
      <c r="V40" s="78">
        <v>0</v>
      </c>
    </row>
    <row r="41" spans="1:22" x14ac:dyDescent="0.25">
      <c r="A41" s="138"/>
      <c r="B41" s="68" t="s">
        <v>61</v>
      </c>
      <c r="C41" s="45">
        <f t="shared" si="10"/>
        <v>175095.72</v>
      </c>
      <c r="D41" s="40">
        <f t="shared" si="11"/>
        <v>175095.72</v>
      </c>
      <c r="E41" s="55">
        <f t="shared" si="12"/>
        <v>71823.210000000006</v>
      </c>
      <c r="F41" s="46">
        <v>36354.33</v>
      </c>
      <c r="G41" s="5">
        <v>16558.939999999999</v>
      </c>
      <c r="H41" s="5">
        <v>5703.74</v>
      </c>
      <c r="I41" s="5">
        <v>2895</v>
      </c>
      <c r="J41" s="36">
        <v>10311.200000000001</v>
      </c>
      <c r="K41" s="55">
        <f t="shared" si="13"/>
        <v>73601.27</v>
      </c>
      <c r="L41" s="46">
        <v>67592.490000000005</v>
      </c>
      <c r="M41" s="5">
        <v>5187</v>
      </c>
      <c r="N41" s="5">
        <v>821.78</v>
      </c>
      <c r="O41" s="5"/>
      <c r="P41" s="61"/>
      <c r="Q41" s="55">
        <f t="shared" si="14"/>
        <v>29671.24</v>
      </c>
      <c r="R41" s="46">
        <v>25704.17</v>
      </c>
      <c r="S41" s="5">
        <v>3326.51</v>
      </c>
      <c r="T41" s="5">
        <v>640.55999999999995</v>
      </c>
      <c r="U41" s="5"/>
      <c r="V41" s="36"/>
    </row>
    <row r="42" spans="1:22" x14ac:dyDescent="0.25">
      <c r="A42" s="138"/>
      <c r="B42" s="68" t="s">
        <v>62</v>
      </c>
      <c r="C42" s="45">
        <f t="shared" si="10"/>
        <v>195852.42</v>
      </c>
      <c r="D42" s="40">
        <f t="shared" si="11"/>
        <v>195852.42</v>
      </c>
      <c r="E42" s="55">
        <f t="shared" si="12"/>
        <v>90961.63</v>
      </c>
      <c r="F42" s="46">
        <v>36754.29</v>
      </c>
      <c r="G42" s="5">
        <v>8674.4599999999991</v>
      </c>
      <c r="H42" s="5">
        <v>4159.5</v>
      </c>
      <c r="I42" s="5">
        <v>20090</v>
      </c>
      <c r="J42" s="36">
        <v>21283.38</v>
      </c>
      <c r="K42" s="55">
        <f t="shared" si="13"/>
        <v>74155.58</v>
      </c>
      <c r="L42" s="46">
        <v>69425.58</v>
      </c>
      <c r="M42" s="5">
        <v>4327</v>
      </c>
      <c r="N42" s="5">
        <v>403</v>
      </c>
      <c r="O42" s="5">
        <v>0</v>
      </c>
      <c r="P42" s="61">
        <v>0</v>
      </c>
      <c r="Q42" s="55">
        <f t="shared" si="14"/>
        <v>30735.21</v>
      </c>
      <c r="R42" s="46">
        <v>25069.21</v>
      </c>
      <c r="S42" s="5">
        <v>4955.6499999999996</v>
      </c>
      <c r="T42" s="5">
        <v>710.35</v>
      </c>
      <c r="U42" s="5">
        <v>0</v>
      </c>
      <c r="V42" s="36">
        <v>0</v>
      </c>
    </row>
    <row r="43" spans="1:22" x14ac:dyDescent="0.25">
      <c r="A43" s="138"/>
      <c r="B43" s="68" t="s">
        <v>63</v>
      </c>
      <c r="C43" s="45">
        <f t="shared" si="10"/>
        <v>297233.08</v>
      </c>
      <c r="D43" s="40">
        <f t="shared" si="11"/>
        <v>297233.08</v>
      </c>
      <c r="E43" s="55">
        <f t="shared" si="12"/>
        <v>181519.84</v>
      </c>
      <c r="F43" s="46">
        <v>33274.879999999997</v>
      </c>
      <c r="G43" s="5">
        <v>14952.65</v>
      </c>
      <c r="H43" s="5">
        <v>5205.51</v>
      </c>
      <c r="I43" s="5">
        <v>3900</v>
      </c>
      <c r="J43" s="36">
        <v>124186.8</v>
      </c>
      <c r="K43" s="55">
        <f t="shared" si="13"/>
        <v>87309.21</v>
      </c>
      <c r="L43" s="46">
        <v>66367.710000000006</v>
      </c>
      <c r="M43" s="5">
        <v>4653.04</v>
      </c>
      <c r="N43" s="5">
        <v>642.66</v>
      </c>
      <c r="O43" s="5"/>
      <c r="P43" s="61">
        <v>15645.8</v>
      </c>
      <c r="Q43" s="55">
        <f t="shared" si="14"/>
        <v>28404.030000000002</v>
      </c>
      <c r="R43" s="46">
        <v>24884.240000000002</v>
      </c>
      <c r="S43" s="5">
        <v>2872.17</v>
      </c>
      <c r="T43" s="5">
        <v>647.62</v>
      </c>
      <c r="U43" s="5"/>
      <c r="V43" s="36"/>
    </row>
    <row r="44" spans="1:22" x14ac:dyDescent="0.25">
      <c r="A44" s="138"/>
      <c r="B44" s="68" t="s">
        <v>64</v>
      </c>
      <c r="C44" s="45">
        <f t="shared" si="10"/>
        <v>313250.48</v>
      </c>
      <c r="D44" s="40">
        <f t="shared" si="11"/>
        <v>313250.48</v>
      </c>
      <c r="E44" s="55">
        <f t="shared" si="12"/>
        <v>163746.19</v>
      </c>
      <c r="F44" s="46">
        <v>40136.239999999998</v>
      </c>
      <c r="G44" s="5">
        <v>34266.9</v>
      </c>
      <c r="H44" s="5">
        <v>3825.37</v>
      </c>
      <c r="I44" s="5">
        <v>5210</v>
      </c>
      <c r="J44" s="36">
        <v>80307.679999999993</v>
      </c>
      <c r="K44" s="55">
        <f t="shared" si="13"/>
        <v>105917.91</v>
      </c>
      <c r="L44" s="46">
        <v>69038.33</v>
      </c>
      <c r="M44" s="5">
        <v>19824.71</v>
      </c>
      <c r="N44" s="5">
        <v>1313.73</v>
      </c>
      <c r="O44" s="5">
        <v>0</v>
      </c>
      <c r="P44" s="61">
        <v>15741.14</v>
      </c>
      <c r="Q44" s="55">
        <f t="shared" si="14"/>
        <v>43586.38</v>
      </c>
      <c r="R44" s="46">
        <v>28587.78</v>
      </c>
      <c r="S44" s="5">
        <v>14496.28</v>
      </c>
      <c r="T44" s="5">
        <v>502.32</v>
      </c>
      <c r="U44" s="5">
        <v>0</v>
      </c>
      <c r="V44" s="36"/>
    </row>
    <row r="45" spans="1:22" ht="15.75" thickBot="1" x14ac:dyDescent="0.3">
      <c r="A45" s="138"/>
      <c r="B45" s="69" t="s">
        <v>65</v>
      </c>
      <c r="C45" s="65">
        <f t="shared" si="10"/>
        <v>316894.38</v>
      </c>
      <c r="D45" s="41">
        <f t="shared" si="11"/>
        <v>316894.38</v>
      </c>
      <c r="E45" s="56">
        <f t="shared" si="12"/>
        <v>127190.91999999998</v>
      </c>
      <c r="F45" s="47">
        <v>51050.38</v>
      </c>
      <c r="G45" s="6">
        <v>13575.01</v>
      </c>
      <c r="H45" s="6">
        <v>2683.04</v>
      </c>
      <c r="I45" s="6">
        <v>3100</v>
      </c>
      <c r="J45" s="37">
        <v>56782.49</v>
      </c>
      <c r="K45" s="56">
        <f t="shared" si="13"/>
        <v>124906.07</v>
      </c>
      <c r="L45" s="47">
        <v>108519.41</v>
      </c>
      <c r="M45" s="6">
        <v>9292.5</v>
      </c>
      <c r="N45" s="6">
        <v>7094.16</v>
      </c>
      <c r="O45" s="6">
        <v>0</v>
      </c>
      <c r="P45" s="62"/>
      <c r="Q45" s="56">
        <f t="shared" si="14"/>
        <v>64797.39</v>
      </c>
      <c r="R45" s="47">
        <v>25884.71</v>
      </c>
      <c r="S45" s="6">
        <v>10808</v>
      </c>
      <c r="T45" s="6">
        <v>3104.68</v>
      </c>
      <c r="U45" s="6">
        <v>0</v>
      </c>
      <c r="V45" s="37">
        <v>25000</v>
      </c>
    </row>
    <row r="46" spans="1:22" ht="15.75" thickBot="1" x14ac:dyDescent="0.3">
      <c r="A46" s="139"/>
      <c r="B46" s="72" t="s">
        <v>66</v>
      </c>
      <c r="C46" s="73">
        <f>SUM(C34:C45)</f>
        <v>2634463.4799999995</v>
      </c>
      <c r="D46" s="74">
        <f t="shared" ref="D46:V46" si="15">SUM(D34:D45)</f>
        <v>2634463.4799999995</v>
      </c>
      <c r="E46" s="75">
        <f t="shared" si="15"/>
        <v>1146304.7999999998</v>
      </c>
      <c r="F46" s="73">
        <f t="shared" si="15"/>
        <v>461600.3</v>
      </c>
      <c r="G46" s="76">
        <f t="shared" si="15"/>
        <v>181746.55</v>
      </c>
      <c r="H46" s="76">
        <f t="shared" si="15"/>
        <v>43903.000000000007</v>
      </c>
      <c r="I46" s="76">
        <f t="shared" si="15"/>
        <v>57465</v>
      </c>
      <c r="J46" s="77">
        <f t="shared" si="15"/>
        <v>401589.94999999995</v>
      </c>
      <c r="K46" s="75">
        <f t="shared" si="15"/>
        <v>1068627.55</v>
      </c>
      <c r="L46" s="73">
        <f t="shared" si="15"/>
        <v>874842.17999999993</v>
      </c>
      <c r="M46" s="76">
        <f t="shared" si="15"/>
        <v>93060.86</v>
      </c>
      <c r="N46" s="76">
        <f t="shared" si="15"/>
        <v>13876.93</v>
      </c>
      <c r="O46" s="76">
        <f t="shared" si="15"/>
        <v>15000</v>
      </c>
      <c r="P46" s="74">
        <f t="shared" si="15"/>
        <v>71847.58</v>
      </c>
      <c r="Q46" s="75">
        <f t="shared" si="15"/>
        <v>419531.13000000006</v>
      </c>
      <c r="R46" s="73">
        <f t="shared" si="15"/>
        <v>308602.63</v>
      </c>
      <c r="S46" s="76">
        <f t="shared" si="15"/>
        <v>73678.679999999993</v>
      </c>
      <c r="T46" s="76">
        <f t="shared" si="15"/>
        <v>7374.9400000000005</v>
      </c>
      <c r="U46" s="76">
        <f t="shared" si="15"/>
        <v>0</v>
      </c>
      <c r="V46" s="77">
        <f t="shared" si="15"/>
        <v>29874.880000000001</v>
      </c>
    </row>
    <row r="47" spans="1:22" x14ac:dyDescent="0.25">
      <c r="A47" s="137">
        <v>2022</v>
      </c>
      <c r="B47" s="67" t="s">
        <v>68</v>
      </c>
      <c r="C47" s="45">
        <f>E47+K47+Q47</f>
        <v>123542.54999999999</v>
      </c>
      <c r="D47" s="40">
        <f>E47+K47+Q47</f>
        <v>123542.54999999999</v>
      </c>
      <c r="E47" s="54">
        <f>F47+G47+H47+I47+J47</f>
        <v>35632.97</v>
      </c>
      <c r="F47" s="45">
        <v>35632.97</v>
      </c>
      <c r="G47" s="1">
        <v>0</v>
      </c>
      <c r="H47" s="1">
        <v>0</v>
      </c>
      <c r="I47" s="1">
        <v>0</v>
      </c>
      <c r="J47" s="35">
        <v>0</v>
      </c>
      <c r="K47" s="54">
        <f>L47+M47+N47+O47+P47</f>
        <v>65927.87</v>
      </c>
      <c r="L47" s="45">
        <v>65927.87</v>
      </c>
      <c r="M47" s="1">
        <v>0</v>
      </c>
      <c r="N47" s="1">
        <v>0</v>
      </c>
      <c r="O47" s="1">
        <v>0</v>
      </c>
      <c r="P47" s="40">
        <v>0</v>
      </c>
      <c r="Q47" s="54">
        <f>R47+S47+T47+U47+V47</f>
        <v>21981.71</v>
      </c>
      <c r="R47" s="80">
        <v>21981.71</v>
      </c>
      <c r="S47" s="1">
        <v>0</v>
      </c>
      <c r="T47" s="13">
        <v>0</v>
      </c>
      <c r="U47" s="1">
        <v>0</v>
      </c>
      <c r="V47" s="35">
        <v>0</v>
      </c>
    </row>
    <row r="48" spans="1:22" x14ac:dyDescent="0.25">
      <c r="A48" s="138"/>
      <c r="B48" s="68" t="s">
        <v>69</v>
      </c>
      <c r="C48" s="45">
        <f t="shared" ref="C48:C58" si="16">E48+K48+Q48</f>
        <v>127637.13999999998</v>
      </c>
      <c r="D48" s="40">
        <f t="shared" ref="D48:D58" si="17">E48+K48+Q48</f>
        <v>127637.13999999998</v>
      </c>
      <c r="E48" s="54">
        <f t="shared" ref="E48:E57" si="18">F48+G48+H48+I48+J48</f>
        <v>35808.49</v>
      </c>
      <c r="F48" s="46">
        <v>35808.49</v>
      </c>
      <c r="G48" s="1">
        <v>0</v>
      </c>
      <c r="H48" s="1">
        <v>0</v>
      </c>
      <c r="I48" s="7">
        <v>0</v>
      </c>
      <c r="J48" s="36">
        <v>0</v>
      </c>
      <c r="K48" s="54">
        <f t="shared" ref="K48:K58" si="19">L48+M48+N48+O48+P48</f>
        <v>68490.44</v>
      </c>
      <c r="L48" s="46">
        <v>68490.44</v>
      </c>
      <c r="M48" s="7">
        <v>0</v>
      </c>
      <c r="N48" s="7">
        <v>0</v>
      </c>
      <c r="O48" s="7">
        <v>0</v>
      </c>
      <c r="P48" s="61">
        <v>0</v>
      </c>
      <c r="Q48" s="54">
        <f t="shared" ref="Q48:Q49" si="20">R48+S48+T48+U48+V48</f>
        <v>23338.21</v>
      </c>
      <c r="R48" s="46">
        <v>23338.21</v>
      </c>
      <c r="S48" s="7">
        <v>0</v>
      </c>
      <c r="T48" s="5">
        <v>0</v>
      </c>
      <c r="U48" s="7">
        <v>0</v>
      </c>
      <c r="V48" s="36">
        <v>0</v>
      </c>
    </row>
    <row r="49" spans="1:22" x14ac:dyDescent="0.25">
      <c r="A49" s="138"/>
      <c r="B49" s="68" t="s">
        <v>70</v>
      </c>
      <c r="C49" s="45">
        <f t="shared" si="16"/>
        <v>162581.56</v>
      </c>
      <c r="D49" s="40">
        <f t="shared" si="17"/>
        <v>162581.56</v>
      </c>
      <c r="E49" s="54">
        <f t="shared" si="18"/>
        <v>65431.31</v>
      </c>
      <c r="F49" s="46">
        <v>35553.629999999997</v>
      </c>
      <c r="G49" s="7">
        <v>18131.96</v>
      </c>
      <c r="H49" s="7">
        <v>11745.72</v>
      </c>
      <c r="I49" s="7"/>
      <c r="J49" s="36"/>
      <c r="K49" s="54">
        <f t="shared" si="19"/>
        <v>75549.63</v>
      </c>
      <c r="L49" s="46">
        <v>66140.13</v>
      </c>
      <c r="M49" s="7">
        <v>9357.5</v>
      </c>
      <c r="N49" s="7">
        <v>52</v>
      </c>
      <c r="O49" s="7"/>
      <c r="P49" s="61"/>
      <c r="Q49" s="54">
        <f t="shared" si="20"/>
        <v>21600.62</v>
      </c>
      <c r="R49" s="46">
        <v>20877.62</v>
      </c>
      <c r="S49" s="7">
        <v>550</v>
      </c>
      <c r="T49" s="7">
        <v>173</v>
      </c>
      <c r="U49" s="7"/>
      <c r="V49" s="36"/>
    </row>
    <row r="50" spans="1:22" x14ac:dyDescent="0.25">
      <c r="A50" s="138"/>
      <c r="B50" s="68" t="s">
        <v>71</v>
      </c>
      <c r="C50" s="45">
        <f t="shared" si="16"/>
        <v>0</v>
      </c>
      <c r="D50" s="40">
        <f t="shared" si="17"/>
        <v>0</v>
      </c>
      <c r="E50" s="54">
        <f t="shared" si="18"/>
        <v>0</v>
      </c>
      <c r="F50" s="46"/>
      <c r="G50" s="5"/>
      <c r="H50" s="5"/>
      <c r="I50" s="5"/>
      <c r="J50" s="36"/>
      <c r="K50" s="54">
        <f t="shared" si="19"/>
        <v>0</v>
      </c>
      <c r="L50" s="46"/>
      <c r="M50" s="5"/>
      <c r="N50" s="5"/>
      <c r="O50" s="5"/>
      <c r="P50" s="61"/>
      <c r="Q50" s="55"/>
      <c r="R50" s="46"/>
      <c r="S50" s="5"/>
      <c r="T50" s="7"/>
      <c r="U50" s="5"/>
      <c r="V50" s="36"/>
    </row>
    <row r="51" spans="1:22" x14ac:dyDescent="0.25">
      <c r="A51" s="138"/>
      <c r="B51" s="68" t="s">
        <v>72</v>
      </c>
      <c r="C51" s="45">
        <f t="shared" si="16"/>
        <v>0</v>
      </c>
      <c r="D51" s="40">
        <f t="shared" si="17"/>
        <v>0</v>
      </c>
      <c r="E51" s="54">
        <f t="shared" si="18"/>
        <v>0</v>
      </c>
      <c r="F51" s="46"/>
      <c r="G51" s="5"/>
      <c r="H51" s="5"/>
      <c r="I51" s="5"/>
      <c r="J51" s="36"/>
      <c r="K51" s="54">
        <f t="shared" si="19"/>
        <v>0</v>
      </c>
      <c r="L51" s="46"/>
      <c r="M51" s="5"/>
      <c r="N51" s="5"/>
      <c r="O51" s="5"/>
      <c r="P51" s="61"/>
      <c r="Q51" s="55"/>
      <c r="R51" s="46"/>
      <c r="S51" s="5"/>
      <c r="T51" s="5"/>
      <c r="U51" s="5"/>
      <c r="V51" s="36"/>
    </row>
    <row r="52" spans="1:22" x14ac:dyDescent="0.25">
      <c r="A52" s="138"/>
      <c r="B52" s="68" t="s">
        <v>73</v>
      </c>
      <c r="C52" s="45">
        <f t="shared" si="16"/>
        <v>0</v>
      </c>
      <c r="D52" s="40">
        <f t="shared" si="17"/>
        <v>0</v>
      </c>
      <c r="E52" s="54">
        <f t="shared" si="18"/>
        <v>0</v>
      </c>
      <c r="F52" s="46"/>
      <c r="G52" s="5"/>
      <c r="H52" s="5"/>
      <c r="I52" s="5"/>
      <c r="J52" s="36"/>
      <c r="K52" s="54">
        <f t="shared" si="19"/>
        <v>0</v>
      </c>
      <c r="L52" s="46"/>
      <c r="M52" s="5"/>
      <c r="N52" s="5"/>
      <c r="O52" s="5"/>
      <c r="P52" s="61"/>
      <c r="Q52" s="55"/>
      <c r="R52" s="46"/>
      <c r="S52" s="5"/>
      <c r="T52" s="5"/>
      <c r="U52" s="5"/>
      <c r="V52" s="36"/>
    </row>
    <row r="53" spans="1:22" x14ac:dyDescent="0.25">
      <c r="A53" s="138"/>
      <c r="B53" s="71" t="s">
        <v>74</v>
      </c>
      <c r="C53" s="45">
        <f t="shared" si="16"/>
        <v>0</v>
      </c>
      <c r="D53" s="40">
        <f t="shared" si="17"/>
        <v>0</v>
      </c>
      <c r="E53" s="54">
        <f t="shared" si="18"/>
        <v>0</v>
      </c>
      <c r="F53" s="53"/>
      <c r="G53" s="10"/>
      <c r="H53" s="10"/>
      <c r="I53" s="10"/>
      <c r="J53" s="78"/>
      <c r="K53" s="54">
        <f t="shared" si="19"/>
        <v>0</v>
      </c>
      <c r="L53" s="53"/>
      <c r="M53" s="10"/>
      <c r="N53" s="10"/>
      <c r="O53" s="10"/>
      <c r="P53" s="60"/>
      <c r="Q53" s="58"/>
      <c r="R53" s="53"/>
      <c r="S53" s="10"/>
      <c r="T53" s="10"/>
      <c r="U53" s="10"/>
      <c r="V53" s="78"/>
    </row>
    <row r="54" spans="1:22" x14ac:dyDescent="0.25">
      <c r="A54" s="138"/>
      <c r="B54" s="68" t="s">
        <v>75</v>
      </c>
      <c r="C54" s="45">
        <f t="shared" si="16"/>
        <v>0</v>
      </c>
      <c r="D54" s="40">
        <f t="shared" si="17"/>
        <v>0</v>
      </c>
      <c r="E54" s="54">
        <f t="shared" si="18"/>
        <v>0</v>
      </c>
      <c r="F54" s="46"/>
      <c r="G54" s="5"/>
      <c r="H54" s="5"/>
      <c r="I54" s="5"/>
      <c r="J54" s="36"/>
      <c r="K54" s="54">
        <f t="shared" si="19"/>
        <v>0</v>
      </c>
      <c r="L54" s="46"/>
      <c r="M54" s="5"/>
      <c r="N54" s="5"/>
      <c r="O54" s="5"/>
      <c r="P54" s="61"/>
      <c r="Q54" s="55"/>
      <c r="R54" s="46"/>
      <c r="S54" s="5"/>
      <c r="T54" s="5"/>
      <c r="U54" s="5"/>
      <c r="V54" s="36"/>
    </row>
    <row r="55" spans="1:22" x14ac:dyDescent="0.25">
      <c r="A55" s="138"/>
      <c r="B55" s="68" t="s">
        <v>76</v>
      </c>
      <c r="C55" s="45">
        <f t="shared" si="16"/>
        <v>0</v>
      </c>
      <c r="D55" s="40">
        <f t="shared" si="17"/>
        <v>0</v>
      </c>
      <c r="E55" s="54">
        <f t="shared" si="18"/>
        <v>0</v>
      </c>
      <c r="F55" s="46"/>
      <c r="G55" s="5"/>
      <c r="H55" s="5"/>
      <c r="I55" s="5"/>
      <c r="J55" s="36"/>
      <c r="K55" s="54">
        <f t="shared" si="19"/>
        <v>0</v>
      </c>
      <c r="L55" s="46"/>
      <c r="M55" s="5"/>
      <c r="N55" s="5"/>
      <c r="O55" s="5"/>
      <c r="P55" s="61"/>
      <c r="Q55" s="55"/>
      <c r="R55" s="46"/>
      <c r="S55" s="5"/>
      <c r="T55" s="5"/>
      <c r="U55" s="5"/>
      <c r="V55" s="36"/>
    </row>
    <row r="56" spans="1:22" x14ac:dyDescent="0.25">
      <c r="A56" s="138"/>
      <c r="B56" s="68" t="s">
        <v>77</v>
      </c>
      <c r="C56" s="45">
        <f t="shared" si="16"/>
        <v>0</v>
      </c>
      <c r="D56" s="40">
        <f t="shared" si="17"/>
        <v>0</v>
      </c>
      <c r="E56" s="54">
        <f t="shared" si="18"/>
        <v>0</v>
      </c>
      <c r="F56" s="46"/>
      <c r="G56" s="5"/>
      <c r="H56" s="5"/>
      <c r="I56" s="5"/>
      <c r="J56" s="36"/>
      <c r="K56" s="54">
        <f t="shared" si="19"/>
        <v>0</v>
      </c>
      <c r="L56" s="46"/>
      <c r="M56" s="5"/>
      <c r="N56" s="5"/>
      <c r="O56" s="5"/>
      <c r="P56" s="61"/>
      <c r="Q56" s="55"/>
      <c r="R56" s="46"/>
      <c r="S56" s="5"/>
      <c r="T56" s="5"/>
      <c r="U56" s="5"/>
      <c r="V56" s="36"/>
    </row>
    <row r="57" spans="1:22" x14ac:dyDescent="0.25">
      <c r="A57" s="138"/>
      <c r="B57" s="68" t="s">
        <v>78</v>
      </c>
      <c r="C57" s="45">
        <f t="shared" si="16"/>
        <v>0</v>
      </c>
      <c r="D57" s="40">
        <f t="shared" si="17"/>
        <v>0</v>
      </c>
      <c r="E57" s="54">
        <f t="shared" si="18"/>
        <v>0</v>
      </c>
      <c r="F57" s="46"/>
      <c r="G57" s="5"/>
      <c r="H57" s="5"/>
      <c r="I57" s="5"/>
      <c r="J57" s="36"/>
      <c r="K57" s="54">
        <f t="shared" si="19"/>
        <v>0</v>
      </c>
      <c r="L57" s="46"/>
      <c r="M57" s="5"/>
      <c r="N57" s="5"/>
      <c r="O57" s="5"/>
      <c r="P57" s="61"/>
      <c r="Q57" s="55"/>
      <c r="R57" s="46"/>
      <c r="S57" s="5"/>
      <c r="T57" s="5"/>
      <c r="U57" s="5"/>
      <c r="V57" s="36"/>
    </row>
    <row r="58" spans="1:22" ht="15.75" thickBot="1" x14ac:dyDescent="0.3">
      <c r="A58" s="138"/>
      <c r="B58" s="69" t="s">
        <v>79</v>
      </c>
      <c r="C58" s="45">
        <f t="shared" si="16"/>
        <v>0</v>
      </c>
      <c r="D58" s="40">
        <f t="shared" si="17"/>
        <v>0</v>
      </c>
      <c r="E58" s="56">
        <f t="shared" ref="E58" si="21">F58+G58+H58+I58+J58</f>
        <v>0</v>
      </c>
      <c r="F58" s="47"/>
      <c r="G58" s="6"/>
      <c r="H58" s="6"/>
      <c r="I58" s="6"/>
      <c r="J58" s="37"/>
      <c r="K58" s="54">
        <f t="shared" si="19"/>
        <v>0</v>
      </c>
      <c r="L58" s="47"/>
      <c r="M58" s="6"/>
      <c r="N58" s="6"/>
      <c r="O58" s="6"/>
      <c r="P58" s="62"/>
      <c r="Q58" s="56">
        <f t="shared" ref="Q58" si="22">R58+S58+T58+U58+V58</f>
        <v>0</v>
      </c>
      <c r="R58" s="47"/>
      <c r="S58" s="6"/>
      <c r="T58" s="6"/>
      <c r="U58" s="6"/>
      <c r="V58" s="37"/>
    </row>
    <row r="59" spans="1:22" ht="15.75" thickBot="1" x14ac:dyDescent="0.3">
      <c r="A59" s="139"/>
      <c r="B59" s="72" t="s">
        <v>80</v>
      </c>
      <c r="C59" s="73">
        <f>SUM(C47:C58)</f>
        <v>413761.25</v>
      </c>
      <c r="D59" s="74">
        <f t="shared" ref="D59:V59" si="23">SUM(D47:D58)</f>
        <v>413761.25</v>
      </c>
      <c r="E59" s="75">
        <f t="shared" si="23"/>
        <v>136872.76999999999</v>
      </c>
      <c r="F59" s="73">
        <f t="shared" si="23"/>
        <v>106995.09</v>
      </c>
      <c r="G59" s="76">
        <f t="shared" si="23"/>
        <v>18131.96</v>
      </c>
      <c r="H59" s="76">
        <f t="shared" si="23"/>
        <v>11745.72</v>
      </c>
      <c r="I59" s="76">
        <f t="shared" si="23"/>
        <v>0</v>
      </c>
      <c r="J59" s="77">
        <f t="shared" si="23"/>
        <v>0</v>
      </c>
      <c r="K59" s="75">
        <f t="shared" si="23"/>
        <v>209967.94</v>
      </c>
      <c r="L59" s="73">
        <f>SUM(L47:L58)</f>
        <v>200558.44</v>
      </c>
      <c r="M59" s="76">
        <f t="shared" si="23"/>
        <v>9357.5</v>
      </c>
      <c r="N59" s="76">
        <f t="shared" si="23"/>
        <v>52</v>
      </c>
      <c r="O59" s="76">
        <f t="shared" si="23"/>
        <v>0</v>
      </c>
      <c r="P59" s="74">
        <f t="shared" si="23"/>
        <v>0</v>
      </c>
      <c r="Q59" s="75">
        <f t="shared" si="23"/>
        <v>66920.539999999994</v>
      </c>
      <c r="R59" s="73">
        <f t="shared" si="23"/>
        <v>66197.539999999994</v>
      </c>
      <c r="S59" s="76">
        <f t="shared" si="23"/>
        <v>550</v>
      </c>
      <c r="T59" s="76">
        <f t="shared" si="23"/>
        <v>173</v>
      </c>
      <c r="U59" s="76">
        <f t="shared" si="23"/>
        <v>0</v>
      </c>
      <c r="V59" s="77">
        <f t="shared" si="23"/>
        <v>0</v>
      </c>
    </row>
  </sheetData>
  <mergeCells count="11">
    <mergeCell ref="A47:A59"/>
    <mergeCell ref="A34:A46"/>
    <mergeCell ref="K6:K7"/>
    <mergeCell ref="Q6:Q7"/>
    <mergeCell ref="D6:D7"/>
    <mergeCell ref="C6:C7"/>
    <mergeCell ref="A21:A33"/>
    <mergeCell ref="A8:A20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activeCell="P12" sqref="P12"/>
    </sheetView>
  </sheetViews>
  <sheetFormatPr defaultRowHeight="15" x14ac:dyDescent="0.25"/>
  <cols>
    <col min="2" max="2" width="11.42578125" customWidth="1"/>
    <col min="3" max="3" width="11.28515625" customWidth="1"/>
    <col min="4" max="4" width="11.42578125" customWidth="1"/>
    <col min="5" max="5" width="13.85546875" customWidth="1"/>
    <col min="6" max="6" width="11.5703125" customWidth="1"/>
    <col min="7" max="7" width="13" customWidth="1"/>
    <col min="8" max="8" width="12.85546875" customWidth="1"/>
    <col min="9" max="9" width="12.42578125" customWidth="1"/>
    <col min="10" max="10" width="13.85546875" customWidth="1"/>
    <col min="11" max="11" width="13" customWidth="1"/>
    <col min="12" max="12" width="13.140625" customWidth="1"/>
    <col min="13" max="13" width="14.28515625" customWidth="1"/>
  </cols>
  <sheetData>
    <row r="1" spans="1:13" x14ac:dyDescent="0.25">
      <c r="A1" s="135" t="s">
        <v>38</v>
      </c>
      <c r="B1" s="136"/>
      <c r="D1" s="15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84" t="s">
        <v>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6"/>
      <c r="B3" s="17"/>
      <c r="C3" s="16"/>
      <c r="D3" s="18"/>
      <c r="E3" s="16"/>
      <c r="F3" s="18"/>
      <c r="G3" s="18"/>
      <c r="H3" s="16"/>
      <c r="I3" s="16"/>
      <c r="J3" s="16"/>
      <c r="K3" s="16"/>
      <c r="L3" s="16"/>
      <c r="M3" s="16"/>
    </row>
    <row r="4" spans="1:13" x14ac:dyDescent="0.25">
      <c r="A4" s="19" t="s">
        <v>40</v>
      </c>
      <c r="B4" s="20"/>
      <c r="C4" s="21"/>
      <c r="D4" s="21"/>
      <c r="E4" s="21"/>
      <c r="F4" s="22"/>
      <c r="G4" s="22"/>
      <c r="H4" s="21"/>
      <c r="I4" s="21"/>
      <c r="J4" s="21"/>
      <c r="K4" s="21"/>
      <c r="L4" s="21"/>
      <c r="M4" s="21"/>
    </row>
    <row r="5" spans="1:13" ht="75.75" thickBot="1" x14ac:dyDescent="0.3">
      <c r="A5" s="85" t="s">
        <v>41</v>
      </c>
      <c r="B5" s="86" t="s">
        <v>42</v>
      </c>
      <c r="C5" s="87" t="s">
        <v>43</v>
      </c>
      <c r="D5" s="88" t="s">
        <v>44</v>
      </c>
      <c r="E5" s="89" t="s">
        <v>45</v>
      </c>
      <c r="F5" s="90" t="s">
        <v>46</v>
      </c>
      <c r="G5" s="91" t="s">
        <v>47</v>
      </c>
      <c r="H5" s="92" t="s">
        <v>48</v>
      </c>
      <c r="I5" s="93" t="s">
        <v>49</v>
      </c>
      <c r="J5" s="94" t="s">
        <v>50</v>
      </c>
      <c r="K5" s="95" t="s">
        <v>51</v>
      </c>
      <c r="L5" s="96" t="s">
        <v>52</v>
      </c>
      <c r="M5" s="97" t="s">
        <v>53</v>
      </c>
    </row>
    <row r="6" spans="1:13" x14ac:dyDescent="0.25">
      <c r="A6" s="157">
        <v>2019</v>
      </c>
      <c r="B6" s="98" t="s">
        <v>10</v>
      </c>
      <c r="C6" s="99">
        <f>SUM(D6:M6)</f>
        <v>16005.21</v>
      </c>
      <c r="D6" s="100">
        <v>6124.91</v>
      </c>
      <c r="E6" s="101">
        <v>1470</v>
      </c>
      <c r="F6" s="102">
        <v>4188.8</v>
      </c>
      <c r="G6" s="99">
        <v>0</v>
      </c>
      <c r="H6" s="100">
        <v>502</v>
      </c>
      <c r="I6" s="100">
        <v>1425</v>
      </c>
      <c r="J6" s="100">
        <v>1010</v>
      </c>
      <c r="K6" s="102">
        <v>319.5</v>
      </c>
      <c r="L6" s="101">
        <v>0</v>
      </c>
      <c r="M6" s="103">
        <v>965</v>
      </c>
    </row>
    <row r="7" spans="1:13" x14ac:dyDescent="0.25">
      <c r="A7" s="158"/>
      <c r="B7" s="104" t="s">
        <v>11</v>
      </c>
      <c r="C7" s="105">
        <f t="shared" ref="C7:C17" si="0">SUM(D7:M7)</f>
        <v>11440.18</v>
      </c>
      <c r="D7" s="106">
        <v>4150.38</v>
      </c>
      <c r="E7" s="107">
        <v>900</v>
      </c>
      <c r="F7" s="108">
        <v>526</v>
      </c>
      <c r="G7" s="105">
        <v>10</v>
      </c>
      <c r="H7" s="106">
        <v>544</v>
      </c>
      <c r="I7" s="106">
        <v>1960</v>
      </c>
      <c r="J7" s="106">
        <v>1450</v>
      </c>
      <c r="K7" s="108">
        <v>632.79999999999995</v>
      </c>
      <c r="L7" s="107">
        <v>0</v>
      </c>
      <c r="M7" s="109">
        <v>1267</v>
      </c>
    </row>
    <row r="8" spans="1:13" x14ac:dyDescent="0.25">
      <c r="A8" s="158"/>
      <c r="B8" s="104" t="s">
        <v>12</v>
      </c>
      <c r="C8" s="105">
        <f t="shared" si="0"/>
        <v>17142.88</v>
      </c>
      <c r="D8" s="106">
        <v>6735.13</v>
      </c>
      <c r="E8" s="107">
        <v>1260</v>
      </c>
      <c r="F8" s="108">
        <v>509.15</v>
      </c>
      <c r="G8" s="105">
        <v>20</v>
      </c>
      <c r="H8" s="106">
        <v>343</v>
      </c>
      <c r="I8" s="106">
        <v>2610</v>
      </c>
      <c r="J8" s="106">
        <v>1430</v>
      </c>
      <c r="K8" s="108">
        <v>578.5</v>
      </c>
      <c r="L8" s="107">
        <v>55</v>
      </c>
      <c r="M8" s="109">
        <v>3602.1</v>
      </c>
    </row>
    <row r="9" spans="1:13" x14ac:dyDescent="0.25">
      <c r="A9" s="158"/>
      <c r="B9" s="104" t="s">
        <v>13</v>
      </c>
      <c r="C9" s="105">
        <f t="shared" si="0"/>
        <v>73712.33</v>
      </c>
      <c r="D9" s="106">
        <v>22418.13</v>
      </c>
      <c r="E9" s="107">
        <v>44282.8</v>
      </c>
      <c r="F9" s="108">
        <v>297.39999999999998</v>
      </c>
      <c r="G9" s="105">
        <v>144</v>
      </c>
      <c r="H9" s="106">
        <v>522</v>
      </c>
      <c r="I9" s="106">
        <v>2025</v>
      </c>
      <c r="J9" s="106">
        <v>1610</v>
      </c>
      <c r="K9" s="108">
        <v>0</v>
      </c>
      <c r="L9" s="107">
        <v>0</v>
      </c>
      <c r="M9" s="109">
        <v>2413</v>
      </c>
    </row>
    <row r="10" spans="1:13" x14ac:dyDescent="0.25">
      <c r="A10" s="158"/>
      <c r="B10" s="104" t="s">
        <v>14</v>
      </c>
      <c r="C10" s="105">
        <f t="shared" si="0"/>
        <v>33449.279999999999</v>
      </c>
      <c r="D10" s="106">
        <v>6633.98</v>
      </c>
      <c r="E10" s="107">
        <v>11515.8</v>
      </c>
      <c r="F10" s="108">
        <v>811</v>
      </c>
      <c r="G10" s="105">
        <v>1540.2</v>
      </c>
      <c r="H10" s="106">
        <v>662</v>
      </c>
      <c r="I10" s="110">
        <v>2060</v>
      </c>
      <c r="J10" s="106">
        <v>1730</v>
      </c>
      <c r="K10" s="108">
        <v>484.3</v>
      </c>
      <c r="L10" s="107">
        <v>0</v>
      </c>
      <c r="M10" s="109">
        <v>8012</v>
      </c>
    </row>
    <row r="11" spans="1:13" x14ac:dyDescent="0.25">
      <c r="A11" s="158"/>
      <c r="B11" s="104" t="s">
        <v>15</v>
      </c>
      <c r="C11" s="105">
        <f t="shared" si="0"/>
        <v>18188.2</v>
      </c>
      <c r="D11" s="106">
        <v>5725</v>
      </c>
      <c r="E11" s="107">
        <v>6407.2</v>
      </c>
      <c r="F11" s="108">
        <v>182.3</v>
      </c>
      <c r="G11" s="105">
        <v>750</v>
      </c>
      <c r="H11" s="106">
        <v>260</v>
      </c>
      <c r="I11" s="106">
        <v>2310</v>
      </c>
      <c r="J11" s="106">
        <v>990</v>
      </c>
      <c r="K11" s="108">
        <v>496.7</v>
      </c>
      <c r="L11" s="107">
        <v>0</v>
      </c>
      <c r="M11" s="109">
        <v>1067</v>
      </c>
    </row>
    <row r="12" spans="1:13" x14ac:dyDescent="0.25">
      <c r="A12" s="158"/>
      <c r="B12" s="104" t="s">
        <v>16</v>
      </c>
      <c r="C12" s="105">
        <f t="shared" si="0"/>
        <v>29276.21</v>
      </c>
      <c r="D12" s="106">
        <v>19206.21</v>
      </c>
      <c r="E12" s="107">
        <v>2802.8</v>
      </c>
      <c r="F12" s="108">
        <v>10</v>
      </c>
      <c r="G12" s="105">
        <v>0</v>
      </c>
      <c r="H12" s="106">
        <v>828</v>
      </c>
      <c r="I12" s="106">
        <v>2135</v>
      </c>
      <c r="J12" s="106">
        <v>1910</v>
      </c>
      <c r="K12" s="108">
        <v>360.2</v>
      </c>
      <c r="L12" s="107">
        <v>0</v>
      </c>
      <c r="M12" s="109">
        <v>2024</v>
      </c>
    </row>
    <row r="13" spans="1:13" x14ac:dyDescent="0.25">
      <c r="A13" s="158"/>
      <c r="B13" s="104" t="s">
        <v>17</v>
      </c>
      <c r="C13" s="105">
        <v>16526.490000000002</v>
      </c>
      <c r="D13" s="106">
        <v>8669.34</v>
      </c>
      <c r="E13" s="107">
        <v>2675</v>
      </c>
      <c r="F13" s="108">
        <v>436.95</v>
      </c>
      <c r="G13" s="105">
        <v>310</v>
      </c>
      <c r="H13" s="106">
        <v>21</v>
      </c>
      <c r="I13" s="106">
        <v>1720</v>
      </c>
      <c r="J13" s="106">
        <v>410</v>
      </c>
      <c r="K13" s="108">
        <v>454.2</v>
      </c>
      <c r="L13" s="107">
        <v>0</v>
      </c>
      <c r="M13" s="109">
        <v>1830</v>
      </c>
    </row>
    <row r="14" spans="1:13" x14ac:dyDescent="0.25">
      <c r="A14" s="158"/>
      <c r="B14" s="104" t="s">
        <v>18</v>
      </c>
      <c r="C14" s="105">
        <f t="shared" si="0"/>
        <v>25999.43</v>
      </c>
      <c r="D14" s="106">
        <v>5958.18</v>
      </c>
      <c r="E14" s="107">
        <v>4576.3999999999996</v>
      </c>
      <c r="F14" s="108">
        <v>168.15</v>
      </c>
      <c r="G14" s="105">
        <v>694.7</v>
      </c>
      <c r="H14" s="106">
        <v>1202</v>
      </c>
      <c r="I14" s="106">
        <v>1280</v>
      </c>
      <c r="J14" s="106">
        <v>2790</v>
      </c>
      <c r="K14" s="108">
        <v>0</v>
      </c>
      <c r="L14" s="107">
        <v>0</v>
      </c>
      <c r="M14" s="109">
        <v>9330</v>
      </c>
    </row>
    <row r="15" spans="1:13" x14ac:dyDescent="0.25">
      <c r="A15" s="158"/>
      <c r="B15" s="104" t="s">
        <v>19</v>
      </c>
      <c r="C15" s="105">
        <f t="shared" si="0"/>
        <v>20666.68</v>
      </c>
      <c r="D15" s="106">
        <v>6330.38</v>
      </c>
      <c r="E15" s="107">
        <v>8370.4</v>
      </c>
      <c r="F15" s="108">
        <v>536.9</v>
      </c>
      <c r="G15" s="105">
        <v>253</v>
      </c>
      <c r="H15" s="106">
        <v>178</v>
      </c>
      <c r="I15" s="106">
        <v>1535</v>
      </c>
      <c r="J15" s="106">
        <v>1290</v>
      </c>
      <c r="K15" s="108">
        <v>0</v>
      </c>
      <c r="L15" s="107">
        <v>405</v>
      </c>
      <c r="M15" s="109">
        <v>1768</v>
      </c>
    </row>
    <row r="16" spans="1:13" x14ac:dyDescent="0.25">
      <c r="A16" s="158"/>
      <c r="B16" s="104" t="s">
        <v>20</v>
      </c>
      <c r="C16" s="105">
        <f t="shared" si="0"/>
        <v>17695.91</v>
      </c>
      <c r="D16" s="111">
        <v>5326.01</v>
      </c>
      <c r="E16" s="111">
        <v>3167</v>
      </c>
      <c r="F16" s="111"/>
      <c r="G16" s="111">
        <v>1454.6</v>
      </c>
      <c r="H16" s="111">
        <v>522</v>
      </c>
      <c r="I16" s="111">
        <v>3321</v>
      </c>
      <c r="J16" s="111">
        <v>1070</v>
      </c>
      <c r="K16" s="111">
        <v>1095.3</v>
      </c>
      <c r="L16" s="111">
        <v>0</v>
      </c>
      <c r="M16" s="112">
        <v>1740</v>
      </c>
    </row>
    <row r="17" spans="1:13" x14ac:dyDescent="0.25">
      <c r="A17" s="158"/>
      <c r="B17" s="113" t="s">
        <v>21</v>
      </c>
      <c r="C17" s="114">
        <f t="shared" si="0"/>
        <v>41332.71</v>
      </c>
      <c r="D17" s="115">
        <v>20515.060000000001</v>
      </c>
      <c r="E17" s="115">
        <v>7849</v>
      </c>
      <c r="F17" s="115">
        <v>859.5</v>
      </c>
      <c r="G17" s="115">
        <v>3868.04</v>
      </c>
      <c r="H17" s="115">
        <v>1108</v>
      </c>
      <c r="I17" s="115">
        <v>1800</v>
      </c>
      <c r="J17" s="115">
        <v>2270</v>
      </c>
      <c r="K17" s="115">
        <v>1332</v>
      </c>
      <c r="L17" s="115">
        <v>0</v>
      </c>
      <c r="M17" s="116">
        <v>1731.11</v>
      </c>
    </row>
    <row r="18" spans="1:13" ht="15.75" thickBot="1" x14ac:dyDescent="0.3">
      <c r="A18" s="159"/>
      <c r="B18" s="118" t="s">
        <v>22</v>
      </c>
      <c r="C18" s="117">
        <f t="shared" ref="C18:H18" si="1">SUM(C6:C17)</f>
        <v>321435.51</v>
      </c>
      <c r="D18" s="119">
        <f t="shared" si="1"/>
        <v>117792.70999999998</v>
      </c>
      <c r="E18" s="119">
        <f t="shared" si="1"/>
        <v>95276.4</v>
      </c>
      <c r="F18" s="119">
        <f t="shared" si="1"/>
        <v>8526.1499999999978</v>
      </c>
      <c r="G18" s="119">
        <f t="shared" si="1"/>
        <v>9044.5400000000009</v>
      </c>
      <c r="H18" s="119">
        <f t="shared" si="1"/>
        <v>6692</v>
      </c>
      <c r="I18" s="119">
        <f>I6+I7+I8+I9+I10+I11+I12+I13+I14+I15+I16+I17</f>
        <v>24181</v>
      </c>
      <c r="J18" s="119">
        <f>SUM(J6:J17)</f>
        <v>17960</v>
      </c>
      <c r="K18" s="119">
        <f>SUM(K6:K17)</f>
        <v>5753.4999999999991</v>
      </c>
      <c r="L18" s="119">
        <f>SUM(L6:L17)</f>
        <v>460</v>
      </c>
      <c r="M18" s="120">
        <f>SUM(M6:M17)</f>
        <v>35749.21</v>
      </c>
    </row>
    <row r="19" spans="1:13" x14ac:dyDescent="0.25">
      <c r="A19" s="157">
        <v>2020</v>
      </c>
      <c r="B19" s="98" t="s">
        <v>23</v>
      </c>
      <c r="C19" s="99">
        <f>SUM(D19:M19)</f>
        <v>18440.47</v>
      </c>
      <c r="D19" s="100">
        <v>7292.48</v>
      </c>
      <c r="E19" s="101">
        <v>3251.79</v>
      </c>
      <c r="F19" s="102">
        <v>0</v>
      </c>
      <c r="G19" s="99">
        <v>0</v>
      </c>
      <c r="H19" s="100">
        <v>469</v>
      </c>
      <c r="I19" s="100">
        <v>3390</v>
      </c>
      <c r="J19" s="100">
        <v>850</v>
      </c>
      <c r="K19" s="102">
        <v>2313.1999999999998</v>
      </c>
      <c r="L19" s="101">
        <v>0</v>
      </c>
      <c r="M19" s="103">
        <v>874</v>
      </c>
    </row>
    <row r="20" spans="1:13" x14ac:dyDescent="0.25">
      <c r="A20" s="158"/>
      <c r="B20" s="104" t="s">
        <v>24</v>
      </c>
      <c r="C20" s="105">
        <f t="shared" ref="C20:C30" si="2">SUM(D20:M20)</f>
        <v>17107.919999999998</v>
      </c>
      <c r="D20" s="106">
        <v>6808.62</v>
      </c>
      <c r="E20" s="107">
        <v>5131</v>
      </c>
      <c r="F20" s="108">
        <v>50</v>
      </c>
      <c r="G20" s="105">
        <v>0</v>
      </c>
      <c r="H20" s="106">
        <v>0</v>
      </c>
      <c r="I20" s="106">
        <v>2440</v>
      </c>
      <c r="J20" s="106">
        <v>1120</v>
      </c>
      <c r="K20" s="108">
        <v>738.3</v>
      </c>
      <c r="L20" s="107">
        <v>0</v>
      </c>
      <c r="M20" s="109">
        <v>820</v>
      </c>
    </row>
    <row r="21" spans="1:13" x14ac:dyDescent="0.25">
      <c r="A21" s="158"/>
      <c r="B21" s="104" t="s">
        <v>25</v>
      </c>
      <c r="C21" s="105">
        <f t="shared" si="2"/>
        <v>13559.85</v>
      </c>
      <c r="D21" s="106">
        <v>6112.85</v>
      </c>
      <c r="E21" s="107">
        <v>1660</v>
      </c>
      <c r="F21" s="108">
        <v>440</v>
      </c>
      <c r="G21" s="121">
        <v>0</v>
      </c>
      <c r="H21" s="106">
        <v>874</v>
      </c>
      <c r="I21" s="106">
        <v>1425</v>
      </c>
      <c r="J21" s="106">
        <v>1640</v>
      </c>
      <c r="K21" s="108">
        <v>0</v>
      </c>
      <c r="L21" s="107">
        <v>0</v>
      </c>
      <c r="M21" s="109">
        <v>1408</v>
      </c>
    </row>
    <row r="22" spans="1:13" x14ac:dyDescent="0.25">
      <c r="A22" s="158"/>
      <c r="B22" s="104" t="s">
        <v>26</v>
      </c>
      <c r="C22" s="105">
        <f t="shared" si="2"/>
        <v>27771.32</v>
      </c>
      <c r="D22" s="106">
        <v>24851.119999999999</v>
      </c>
      <c r="E22" s="106">
        <v>0</v>
      </c>
      <c r="F22" s="108">
        <v>995.2</v>
      </c>
      <c r="G22" s="105">
        <v>0</v>
      </c>
      <c r="H22" s="106">
        <v>93</v>
      </c>
      <c r="I22" s="105">
        <v>650</v>
      </c>
      <c r="J22" s="106">
        <v>360</v>
      </c>
      <c r="K22" s="105">
        <v>439</v>
      </c>
      <c r="L22" s="106">
        <v>0</v>
      </c>
      <c r="M22" s="109">
        <v>383</v>
      </c>
    </row>
    <row r="23" spans="1:13" x14ac:dyDescent="0.25">
      <c r="A23" s="158"/>
      <c r="B23" s="104" t="s">
        <v>27</v>
      </c>
      <c r="C23" s="105">
        <f t="shared" si="2"/>
        <v>7960.5899999999992</v>
      </c>
      <c r="D23" s="106">
        <v>2890.24</v>
      </c>
      <c r="E23" s="106">
        <v>106</v>
      </c>
      <c r="F23" s="108">
        <v>2334.65</v>
      </c>
      <c r="G23" s="121">
        <v>0</v>
      </c>
      <c r="H23" s="106">
        <v>0</v>
      </c>
      <c r="I23" s="105">
        <v>260</v>
      </c>
      <c r="J23" s="106">
        <v>750</v>
      </c>
      <c r="K23" s="105">
        <v>159.69999999999999</v>
      </c>
      <c r="L23" s="106">
        <v>0</v>
      </c>
      <c r="M23" s="109">
        <v>1460</v>
      </c>
    </row>
    <row r="24" spans="1:13" x14ac:dyDescent="0.25">
      <c r="A24" s="158"/>
      <c r="B24" s="104" t="s">
        <v>28</v>
      </c>
      <c r="C24" s="105">
        <f t="shared" si="2"/>
        <v>44276.049999999996</v>
      </c>
      <c r="D24" s="106">
        <v>6965.7</v>
      </c>
      <c r="E24" s="106">
        <v>32108.5</v>
      </c>
      <c r="F24" s="108">
        <v>242.1</v>
      </c>
      <c r="G24" s="105">
        <v>152.6</v>
      </c>
      <c r="H24" s="106">
        <v>458</v>
      </c>
      <c r="I24" s="105">
        <v>255</v>
      </c>
      <c r="J24" s="106">
        <v>2570</v>
      </c>
      <c r="K24" s="105">
        <v>407.3</v>
      </c>
      <c r="L24" s="106">
        <v>0</v>
      </c>
      <c r="M24" s="109">
        <v>1116.8499999999999</v>
      </c>
    </row>
    <row r="25" spans="1:13" x14ac:dyDescent="0.25">
      <c r="A25" s="158"/>
      <c r="B25" s="104" t="s">
        <v>29</v>
      </c>
      <c r="C25" s="105">
        <f t="shared" si="2"/>
        <v>18208.93</v>
      </c>
      <c r="D25" s="106">
        <v>6785.81</v>
      </c>
      <c r="E25" s="106">
        <v>3546</v>
      </c>
      <c r="F25" s="108">
        <v>3466.2</v>
      </c>
      <c r="G25" s="121">
        <v>844.32</v>
      </c>
      <c r="H25" s="106">
        <v>0</v>
      </c>
      <c r="I25" s="105">
        <v>771</v>
      </c>
      <c r="J25" s="106">
        <v>790</v>
      </c>
      <c r="K25" s="105">
        <v>0</v>
      </c>
      <c r="L25" s="106">
        <v>0</v>
      </c>
      <c r="M25" s="109">
        <v>2005.6</v>
      </c>
    </row>
    <row r="26" spans="1:13" x14ac:dyDescent="0.25">
      <c r="A26" s="158"/>
      <c r="B26" s="104" t="s">
        <v>30</v>
      </c>
      <c r="C26" s="105">
        <f t="shared" si="2"/>
        <v>17623.53</v>
      </c>
      <c r="D26" s="106">
        <v>6874.09</v>
      </c>
      <c r="E26" s="106">
        <v>1074.5</v>
      </c>
      <c r="F26" s="108">
        <v>676.75</v>
      </c>
      <c r="G26" s="105">
        <v>180</v>
      </c>
      <c r="H26" s="106">
        <v>1150</v>
      </c>
      <c r="I26" s="105">
        <v>749.5</v>
      </c>
      <c r="J26" s="106">
        <v>2950</v>
      </c>
      <c r="K26" s="105">
        <v>665.3</v>
      </c>
      <c r="L26" s="106">
        <v>0</v>
      </c>
      <c r="M26" s="109">
        <v>3303.39</v>
      </c>
    </row>
    <row r="27" spans="1:13" x14ac:dyDescent="0.25">
      <c r="A27" s="158"/>
      <c r="B27" s="104" t="s">
        <v>31</v>
      </c>
      <c r="C27" s="105">
        <f t="shared" si="2"/>
        <v>14936.170000000002</v>
      </c>
      <c r="D27" s="106">
        <v>6161.47</v>
      </c>
      <c r="E27" s="106">
        <v>2645.1</v>
      </c>
      <c r="F27" s="108">
        <v>218.2</v>
      </c>
      <c r="G27" s="121">
        <v>215.08</v>
      </c>
      <c r="H27" s="106">
        <v>478</v>
      </c>
      <c r="I27" s="105">
        <v>922.5</v>
      </c>
      <c r="J27" s="106">
        <v>1760</v>
      </c>
      <c r="K27" s="105">
        <v>637.70000000000005</v>
      </c>
      <c r="L27" s="106">
        <v>295</v>
      </c>
      <c r="M27" s="109">
        <v>1603.12</v>
      </c>
    </row>
    <row r="28" spans="1:13" x14ac:dyDescent="0.25">
      <c r="A28" s="158"/>
      <c r="B28" s="104" t="s">
        <v>32</v>
      </c>
      <c r="C28" s="105">
        <f t="shared" si="2"/>
        <v>23456.42</v>
      </c>
      <c r="D28" s="106">
        <v>4665.8100000000004</v>
      </c>
      <c r="E28" s="106">
        <v>5688.5</v>
      </c>
      <c r="F28" s="108">
        <v>322.64</v>
      </c>
      <c r="G28" s="105">
        <v>979.67</v>
      </c>
      <c r="H28" s="106">
        <v>491</v>
      </c>
      <c r="I28" s="105">
        <v>967.5</v>
      </c>
      <c r="J28" s="106">
        <v>1530</v>
      </c>
      <c r="K28" s="105">
        <v>528.29999999999995</v>
      </c>
      <c r="L28" s="106">
        <v>0</v>
      </c>
      <c r="M28" s="109">
        <v>8283</v>
      </c>
    </row>
    <row r="29" spans="1:13" x14ac:dyDescent="0.25">
      <c r="A29" s="158"/>
      <c r="B29" s="104" t="s">
        <v>33</v>
      </c>
      <c r="C29" s="105">
        <f t="shared" si="2"/>
        <v>16028.440000000002</v>
      </c>
      <c r="D29" s="111">
        <v>5912.06</v>
      </c>
      <c r="E29" s="106">
        <v>1495.2</v>
      </c>
      <c r="F29" s="111">
        <v>2678.78</v>
      </c>
      <c r="G29" s="121">
        <v>898.2</v>
      </c>
      <c r="H29" s="111">
        <v>378</v>
      </c>
      <c r="I29" s="105">
        <v>957.5</v>
      </c>
      <c r="J29" s="106">
        <v>1600</v>
      </c>
      <c r="K29" s="105">
        <v>554.70000000000005</v>
      </c>
      <c r="L29" s="106">
        <v>0</v>
      </c>
      <c r="M29" s="109">
        <v>1554</v>
      </c>
    </row>
    <row r="30" spans="1:13" x14ac:dyDescent="0.25">
      <c r="A30" s="158"/>
      <c r="B30" s="113" t="s">
        <v>34</v>
      </c>
      <c r="C30" s="105">
        <f t="shared" si="2"/>
        <v>24730.129999999997</v>
      </c>
      <c r="D30" s="115">
        <v>11750.88</v>
      </c>
      <c r="E30" s="122">
        <v>2818.4</v>
      </c>
      <c r="F30" s="115">
        <v>785.24</v>
      </c>
      <c r="G30" s="115">
        <v>3543.11</v>
      </c>
      <c r="H30" s="115">
        <v>439</v>
      </c>
      <c r="I30" s="114">
        <v>835</v>
      </c>
      <c r="J30" s="122">
        <v>1560</v>
      </c>
      <c r="K30" s="114">
        <v>695.5</v>
      </c>
      <c r="L30" s="122">
        <v>0</v>
      </c>
      <c r="M30" s="123">
        <v>2303</v>
      </c>
    </row>
    <row r="31" spans="1:13" ht="15.75" thickBot="1" x14ac:dyDescent="0.3">
      <c r="A31" s="159"/>
      <c r="B31" s="118" t="s">
        <v>35</v>
      </c>
      <c r="C31" s="117">
        <f>SUM(C19:C30)</f>
        <v>244099.82</v>
      </c>
      <c r="D31" s="119">
        <f>SUM(D19:D30)</f>
        <v>97071.12999999999</v>
      </c>
      <c r="E31" s="117">
        <f>SUM(E19:E30)</f>
        <v>59524.99</v>
      </c>
      <c r="F31" s="117">
        <f t="shared" ref="F31:M31" si="3">SUM(F19:F30)</f>
        <v>12209.76</v>
      </c>
      <c r="G31" s="119">
        <f>G19+G20+G21+G22+G23+G24+G25+G26+G27+G28+G29+G30</f>
        <v>6812.98</v>
      </c>
      <c r="H31" s="117">
        <f t="shared" si="3"/>
        <v>4830</v>
      </c>
      <c r="I31" s="119">
        <f t="shared" si="3"/>
        <v>13623</v>
      </c>
      <c r="J31" s="117">
        <f t="shared" si="3"/>
        <v>17480</v>
      </c>
      <c r="K31" s="119">
        <f t="shared" si="3"/>
        <v>7139</v>
      </c>
      <c r="L31" s="117">
        <f t="shared" si="3"/>
        <v>295</v>
      </c>
      <c r="M31" s="120">
        <f t="shared" si="3"/>
        <v>25113.96</v>
      </c>
    </row>
    <row r="32" spans="1:13" x14ac:dyDescent="0.25">
      <c r="A32" s="160">
        <v>2021</v>
      </c>
      <c r="B32" s="124" t="s">
        <v>54</v>
      </c>
      <c r="C32" s="125">
        <f>SUM(D32:M32)</f>
        <v>16123.83</v>
      </c>
      <c r="D32" s="126">
        <v>8384.73</v>
      </c>
      <c r="E32" s="126">
        <v>3691</v>
      </c>
      <c r="F32" s="126">
        <v>0</v>
      </c>
      <c r="G32" s="126">
        <v>0</v>
      </c>
      <c r="H32" s="126">
        <v>0</v>
      </c>
      <c r="I32" s="126">
        <v>745</v>
      </c>
      <c r="J32" s="126">
        <v>900</v>
      </c>
      <c r="K32" s="126">
        <v>103.1</v>
      </c>
      <c r="L32" s="126">
        <v>1090</v>
      </c>
      <c r="M32" s="127">
        <v>1210</v>
      </c>
    </row>
    <row r="33" spans="1:13" x14ac:dyDescent="0.25">
      <c r="A33" s="161"/>
      <c r="B33" s="128" t="s">
        <v>55</v>
      </c>
      <c r="C33" s="129">
        <f t="shared" ref="C33:C43" si="4">SUM(D33:M33)</f>
        <v>11997.189999999999</v>
      </c>
      <c r="D33" s="130">
        <v>5636.02</v>
      </c>
      <c r="E33" s="130">
        <v>435</v>
      </c>
      <c r="F33" s="130">
        <v>0</v>
      </c>
      <c r="G33" s="130">
        <v>0</v>
      </c>
      <c r="H33" s="130">
        <v>480</v>
      </c>
      <c r="I33" s="130">
        <v>575</v>
      </c>
      <c r="J33" s="130">
        <v>1870</v>
      </c>
      <c r="K33" s="130">
        <v>360.3</v>
      </c>
      <c r="L33" s="130">
        <v>900</v>
      </c>
      <c r="M33" s="131">
        <v>1740.87</v>
      </c>
    </row>
    <row r="34" spans="1:13" x14ac:dyDescent="0.25">
      <c r="A34" s="161"/>
      <c r="B34" s="128" t="s">
        <v>56</v>
      </c>
      <c r="C34" s="129">
        <f t="shared" si="4"/>
        <v>25967.46</v>
      </c>
      <c r="D34" s="130">
        <v>15755</v>
      </c>
      <c r="E34" s="130">
        <v>93</v>
      </c>
      <c r="F34" s="130">
        <v>735.66</v>
      </c>
      <c r="G34" s="130">
        <v>0</v>
      </c>
      <c r="H34" s="130">
        <v>1032</v>
      </c>
      <c r="I34" s="130">
        <v>1230</v>
      </c>
      <c r="J34" s="130">
        <v>1740</v>
      </c>
      <c r="K34" s="130">
        <v>469.8</v>
      </c>
      <c r="L34" s="130">
        <v>1130</v>
      </c>
      <c r="M34" s="131">
        <v>3782</v>
      </c>
    </row>
    <row r="35" spans="1:13" x14ac:dyDescent="0.25">
      <c r="A35" s="161"/>
      <c r="B35" s="128" t="s">
        <v>57</v>
      </c>
      <c r="C35" s="129">
        <f t="shared" si="4"/>
        <v>86283.5</v>
      </c>
      <c r="D35" s="130">
        <v>40869.379999999997</v>
      </c>
      <c r="E35" s="130">
        <v>40340</v>
      </c>
      <c r="F35" s="130">
        <v>478.72</v>
      </c>
      <c r="G35" s="130">
        <v>0</v>
      </c>
      <c r="H35" s="130">
        <v>0</v>
      </c>
      <c r="I35" s="130">
        <v>0</v>
      </c>
      <c r="J35" s="130">
        <v>630</v>
      </c>
      <c r="K35" s="130">
        <v>817.9</v>
      </c>
      <c r="L35" s="130">
        <v>900</v>
      </c>
      <c r="M35" s="131">
        <v>2247.5</v>
      </c>
    </row>
    <row r="36" spans="1:13" x14ac:dyDescent="0.25">
      <c r="A36" s="161"/>
      <c r="B36" s="128" t="s">
        <v>58</v>
      </c>
      <c r="C36" s="129">
        <f t="shared" si="4"/>
        <v>23462.500000000004</v>
      </c>
      <c r="D36" s="130">
        <v>7260.04</v>
      </c>
      <c r="E36" s="130">
        <v>5311</v>
      </c>
      <c r="F36" s="130">
        <v>446.45</v>
      </c>
      <c r="G36" s="130">
        <v>637.20000000000005</v>
      </c>
      <c r="H36" s="130">
        <v>302</v>
      </c>
      <c r="I36" s="130">
        <v>0</v>
      </c>
      <c r="J36" s="130">
        <v>1470</v>
      </c>
      <c r="K36" s="130">
        <v>233.4</v>
      </c>
      <c r="L36" s="130">
        <v>930</v>
      </c>
      <c r="M36" s="131">
        <v>6872.41</v>
      </c>
    </row>
    <row r="37" spans="1:13" x14ac:dyDescent="0.25">
      <c r="A37" s="161"/>
      <c r="B37" s="128" t="s">
        <v>59</v>
      </c>
      <c r="C37" s="129">
        <f t="shared" si="4"/>
        <v>29991.119999999999</v>
      </c>
      <c r="D37" s="130">
        <v>8270.43</v>
      </c>
      <c r="E37" s="130">
        <v>6455.33</v>
      </c>
      <c r="F37" s="130">
        <v>5874.06</v>
      </c>
      <c r="G37" s="130">
        <v>552.66</v>
      </c>
      <c r="H37" s="130">
        <v>415</v>
      </c>
      <c r="I37" s="130">
        <v>1310.5</v>
      </c>
      <c r="J37" s="130">
        <v>1580</v>
      </c>
      <c r="K37" s="130">
        <v>1070.2</v>
      </c>
      <c r="L37" s="130">
        <v>1130</v>
      </c>
      <c r="M37" s="131">
        <v>3332.94</v>
      </c>
    </row>
    <row r="38" spans="1:13" x14ac:dyDescent="0.25">
      <c r="A38" s="161"/>
      <c r="B38" s="128" t="s">
        <v>60</v>
      </c>
      <c r="C38" s="129">
        <f t="shared" si="4"/>
        <v>18736.8</v>
      </c>
      <c r="D38" s="130">
        <v>11012.16</v>
      </c>
      <c r="E38" s="130">
        <v>1020</v>
      </c>
      <c r="F38" s="130">
        <v>251.3</v>
      </c>
      <c r="G38" s="130">
        <v>462.5</v>
      </c>
      <c r="H38" s="130">
        <v>547</v>
      </c>
      <c r="I38" s="130">
        <v>0</v>
      </c>
      <c r="J38" s="130">
        <v>2460.5</v>
      </c>
      <c r="K38" s="130">
        <v>382.8</v>
      </c>
      <c r="L38" s="130">
        <v>335</v>
      </c>
      <c r="M38" s="131">
        <v>2265.54</v>
      </c>
    </row>
    <row r="39" spans="1:13" x14ac:dyDescent="0.25">
      <c r="A39" s="161"/>
      <c r="B39" s="128" t="s">
        <v>61</v>
      </c>
      <c r="C39" s="129">
        <f t="shared" si="4"/>
        <v>21312.989999999998</v>
      </c>
      <c r="D39" s="130">
        <v>8623.4699999999993</v>
      </c>
      <c r="E39" s="130">
        <v>5024.96</v>
      </c>
      <c r="F39" s="130">
        <v>260</v>
      </c>
      <c r="G39" s="130">
        <v>145.04</v>
      </c>
      <c r="H39" s="130">
        <v>861</v>
      </c>
      <c r="I39" s="130">
        <v>0</v>
      </c>
      <c r="J39" s="130">
        <v>1520</v>
      </c>
      <c r="K39" s="130">
        <v>716.1</v>
      </c>
      <c r="L39" s="130">
        <v>315</v>
      </c>
      <c r="M39" s="131">
        <v>3847.42</v>
      </c>
    </row>
    <row r="40" spans="1:13" x14ac:dyDescent="0.25">
      <c r="A40" s="161"/>
      <c r="B40" s="128" t="s">
        <v>62</v>
      </c>
      <c r="C40" s="129">
        <f t="shared" si="4"/>
        <v>19997.129999999997</v>
      </c>
      <c r="D40" s="130">
        <v>8001.87</v>
      </c>
      <c r="E40" s="130">
        <v>911</v>
      </c>
      <c r="F40" s="130">
        <v>0</v>
      </c>
      <c r="G40" s="130">
        <v>0</v>
      </c>
      <c r="H40" s="130">
        <v>1274</v>
      </c>
      <c r="I40" s="130">
        <v>1865.5</v>
      </c>
      <c r="J40" s="130">
        <v>2550</v>
      </c>
      <c r="K40" s="130">
        <v>0</v>
      </c>
      <c r="L40" s="130">
        <v>805</v>
      </c>
      <c r="M40" s="131">
        <v>4589.76</v>
      </c>
    </row>
    <row r="41" spans="1:13" x14ac:dyDescent="0.25">
      <c r="A41" s="161"/>
      <c r="B41" s="128" t="s">
        <v>63</v>
      </c>
      <c r="C41" s="129">
        <f t="shared" si="4"/>
        <v>16982.86</v>
      </c>
      <c r="D41" s="130">
        <v>4077.82</v>
      </c>
      <c r="E41" s="130">
        <v>3180</v>
      </c>
      <c r="F41" s="130">
        <v>353.42</v>
      </c>
      <c r="G41" s="130">
        <v>0</v>
      </c>
      <c r="H41" s="130">
        <v>0</v>
      </c>
      <c r="I41" s="130"/>
      <c r="J41" s="130">
        <v>890</v>
      </c>
      <c r="K41" s="130">
        <v>618.20000000000005</v>
      </c>
      <c r="L41" s="130">
        <v>815</v>
      </c>
      <c r="M41" s="131">
        <v>7048.42</v>
      </c>
    </row>
    <row r="42" spans="1:13" x14ac:dyDescent="0.25">
      <c r="A42" s="161"/>
      <c r="B42" s="128" t="s">
        <v>64</v>
      </c>
      <c r="C42" s="129">
        <f t="shared" si="4"/>
        <v>13804.93</v>
      </c>
      <c r="D42" s="130">
        <v>4444.17</v>
      </c>
      <c r="E42" s="130">
        <v>1869.3</v>
      </c>
      <c r="F42" s="130">
        <v>756.21</v>
      </c>
      <c r="G42" s="130">
        <v>172.5</v>
      </c>
      <c r="H42" s="130">
        <v>778</v>
      </c>
      <c r="I42" s="130">
        <v>0</v>
      </c>
      <c r="J42" s="130">
        <v>1860</v>
      </c>
      <c r="K42" s="130">
        <v>1165.4000000000001</v>
      </c>
      <c r="L42" s="130">
        <v>1435</v>
      </c>
      <c r="M42" s="131">
        <v>1324.35</v>
      </c>
    </row>
    <row r="43" spans="1:13" x14ac:dyDescent="0.25">
      <c r="A43" s="161"/>
      <c r="B43" s="128" t="s">
        <v>65</v>
      </c>
      <c r="C43" s="129">
        <f t="shared" si="4"/>
        <v>40484.589999999997</v>
      </c>
      <c r="D43" s="130">
        <v>16799.259999999998</v>
      </c>
      <c r="E43" s="130">
        <v>7453.3</v>
      </c>
      <c r="F43" s="130">
        <v>1161.6099999999999</v>
      </c>
      <c r="G43" s="130">
        <v>3950.92</v>
      </c>
      <c r="H43" s="130">
        <v>1158</v>
      </c>
      <c r="I43" s="130">
        <v>2757.5</v>
      </c>
      <c r="J43" s="130">
        <v>2010</v>
      </c>
      <c r="K43" s="130">
        <v>1918.1</v>
      </c>
      <c r="L43" s="130">
        <v>1210</v>
      </c>
      <c r="M43" s="131">
        <v>2065.9</v>
      </c>
    </row>
    <row r="44" spans="1:13" ht="15.75" thickBot="1" x14ac:dyDescent="0.3">
      <c r="A44" s="162"/>
      <c r="B44" s="132" t="s">
        <v>66</v>
      </c>
      <c r="C44" s="133">
        <f>C32+C33+C34+C35+C36+C37+C38+C39+C40+C41+C42+C43</f>
        <v>325144.89999999991</v>
      </c>
      <c r="D44" s="133">
        <f t="shared" ref="D44:M44" si="5">D32+D33+D34+D35+D36+D37+D38+D39+D40+D41+D42+D43</f>
        <v>139134.35</v>
      </c>
      <c r="E44" s="133">
        <f t="shared" si="5"/>
        <v>75783.890000000014</v>
      </c>
      <c r="F44" s="133">
        <f t="shared" si="5"/>
        <v>10317.43</v>
      </c>
      <c r="G44" s="133">
        <f t="shared" si="5"/>
        <v>5920.82</v>
      </c>
      <c r="H44" s="133">
        <f t="shared" si="5"/>
        <v>6847</v>
      </c>
      <c r="I44" s="133">
        <f>I32+I33+I34+I37+I40+I43</f>
        <v>8483.5</v>
      </c>
      <c r="J44" s="133">
        <f t="shared" si="5"/>
        <v>19480.5</v>
      </c>
      <c r="K44" s="133">
        <f t="shared" si="5"/>
        <v>7855.3000000000011</v>
      </c>
      <c r="L44" s="133">
        <f t="shared" si="5"/>
        <v>10995</v>
      </c>
      <c r="M44" s="134">
        <f t="shared" si="5"/>
        <v>40327.11</v>
      </c>
    </row>
    <row r="45" spans="1:13" x14ac:dyDescent="0.25">
      <c r="A45" s="160">
        <v>2022</v>
      </c>
      <c r="B45" s="124" t="s">
        <v>68</v>
      </c>
      <c r="C45" s="125">
        <f>SUM(D45:M45)</f>
        <v>21162.240000000002</v>
      </c>
      <c r="D45" s="126">
        <v>17262.240000000002</v>
      </c>
      <c r="E45" s="126">
        <v>500</v>
      </c>
      <c r="F45" s="126">
        <v>0</v>
      </c>
      <c r="G45" s="126">
        <v>0</v>
      </c>
      <c r="H45" s="126">
        <v>0</v>
      </c>
      <c r="I45" s="126">
        <v>0</v>
      </c>
      <c r="J45" s="126">
        <v>980</v>
      </c>
      <c r="K45" s="126">
        <v>0</v>
      </c>
      <c r="L45" s="126">
        <v>1015</v>
      </c>
      <c r="M45" s="127">
        <v>1405</v>
      </c>
    </row>
    <row r="46" spans="1:13" x14ac:dyDescent="0.25">
      <c r="A46" s="161"/>
      <c r="B46" s="128" t="s">
        <v>69</v>
      </c>
      <c r="C46" s="129">
        <f>SUM(D46:M46)</f>
        <v>13325.65</v>
      </c>
      <c r="D46" s="130">
        <v>5441.29</v>
      </c>
      <c r="E46" s="130">
        <v>1526.1</v>
      </c>
      <c r="F46" s="130">
        <v>0</v>
      </c>
      <c r="G46" s="130">
        <v>344.16</v>
      </c>
      <c r="H46" s="130">
        <v>574</v>
      </c>
      <c r="I46" s="130"/>
      <c r="J46" s="130">
        <v>1410</v>
      </c>
      <c r="K46" s="130">
        <v>385</v>
      </c>
      <c r="L46" s="130">
        <v>880</v>
      </c>
      <c r="M46" s="131">
        <v>2765.1</v>
      </c>
    </row>
    <row r="47" spans="1:13" x14ac:dyDescent="0.25">
      <c r="A47" s="161"/>
      <c r="B47" s="128" t="s">
        <v>70</v>
      </c>
      <c r="C47" s="129">
        <f>SUM(D47:M47)</f>
        <v>30757.010000000002</v>
      </c>
      <c r="D47" s="130">
        <v>12270.91</v>
      </c>
      <c r="E47" s="130">
        <v>2551.1999999999998</v>
      </c>
      <c r="F47" s="130">
        <v>0</v>
      </c>
      <c r="G47" s="130">
        <v>702</v>
      </c>
      <c r="H47" s="130">
        <v>749</v>
      </c>
      <c r="I47" s="130"/>
      <c r="J47" s="130">
        <v>2040</v>
      </c>
      <c r="K47" s="130">
        <v>169.9</v>
      </c>
      <c r="L47" s="130">
        <v>1360</v>
      </c>
      <c r="M47" s="131">
        <v>10914</v>
      </c>
    </row>
    <row r="48" spans="1:13" x14ac:dyDescent="0.25">
      <c r="A48" s="161"/>
      <c r="B48" s="128" t="s">
        <v>71</v>
      </c>
      <c r="C48" s="129">
        <f t="shared" ref="C48:C56" si="6">SUM(D48:M48)</f>
        <v>0</v>
      </c>
      <c r="D48" s="130"/>
      <c r="E48" s="130"/>
      <c r="F48" s="130"/>
      <c r="G48" s="130"/>
      <c r="H48" s="130"/>
      <c r="I48" s="130"/>
      <c r="J48" s="130"/>
      <c r="K48" s="130"/>
      <c r="L48" s="130"/>
      <c r="M48" s="131"/>
    </row>
    <row r="49" spans="1:13" x14ac:dyDescent="0.25">
      <c r="A49" s="161"/>
      <c r="B49" s="128" t="s">
        <v>72</v>
      </c>
      <c r="C49" s="129">
        <f t="shared" si="6"/>
        <v>0</v>
      </c>
      <c r="D49" s="130"/>
      <c r="E49" s="130"/>
      <c r="F49" s="130"/>
      <c r="G49" s="130"/>
      <c r="H49" s="130"/>
      <c r="I49" s="130"/>
      <c r="J49" s="130"/>
      <c r="K49" s="130"/>
      <c r="L49" s="130"/>
      <c r="M49" s="131"/>
    </row>
    <row r="50" spans="1:13" x14ac:dyDescent="0.25">
      <c r="A50" s="161"/>
      <c r="B50" s="128" t="s">
        <v>73</v>
      </c>
      <c r="C50" s="129">
        <f t="shared" si="6"/>
        <v>0</v>
      </c>
      <c r="D50" s="130"/>
      <c r="E50" s="130"/>
      <c r="F50" s="130"/>
      <c r="G50" s="130"/>
      <c r="H50" s="130"/>
      <c r="I50" s="130"/>
      <c r="J50" s="130"/>
      <c r="K50" s="130"/>
      <c r="L50" s="130"/>
      <c r="M50" s="131"/>
    </row>
    <row r="51" spans="1:13" x14ac:dyDescent="0.25">
      <c r="A51" s="161"/>
      <c r="B51" s="128" t="s">
        <v>74</v>
      </c>
      <c r="C51" s="129">
        <f t="shared" si="6"/>
        <v>0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31"/>
    </row>
    <row r="52" spans="1:13" x14ac:dyDescent="0.25">
      <c r="A52" s="161"/>
      <c r="B52" s="128" t="s">
        <v>75</v>
      </c>
      <c r="C52" s="129">
        <f t="shared" si="6"/>
        <v>0</v>
      </c>
      <c r="D52" s="130"/>
      <c r="E52" s="130"/>
      <c r="F52" s="130"/>
      <c r="G52" s="130"/>
      <c r="H52" s="130"/>
      <c r="I52" s="130"/>
      <c r="J52" s="130"/>
      <c r="K52" s="130"/>
      <c r="L52" s="130"/>
      <c r="M52" s="131"/>
    </row>
    <row r="53" spans="1:13" x14ac:dyDescent="0.25">
      <c r="A53" s="161"/>
      <c r="B53" s="128" t="s">
        <v>76</v>
      </c>
      <c r="C53" s="129">
        <f t="shared" si="6"/>
        <v>0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1"/>
    </row>
    <row r="54" spans="1:13" x14ac:dyDescent="0.25">
      <c r="A54" s="161"/>
      <c r="B54" s="128" t="s">
        <v>77</v>
      </c>
      <c r="C54" s="129">
        <f t="shared" si="6"/>
        <v>0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1"/>
    </row>
    <row r="55" spans="1:13" x14ac:dyDescent="0.25">
      <c r="A55" s="161"/>
      <c r="B55" s="128" t="s">
        <v>78</v>
      </c>
      <c r="C55" s="129">
        <f t="shared" si="6"/>
        <v>0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1"/>
    </row>
    <row r="56" spans="1:13" x14ac:dyDescent="0.25">
      <c r="A56" s="161"/>
      <c r="B56" s="128" t="s">
        <v>79</v>
      </c>
      <c r="C56" s="129">
        <f t="shared" si="6"/>
        <v>0</v>
      </c>
      <c r="D56" s="130"/>
      <c r="E56" s="130"/>
      <c r="F56" s="130"/>
      <c r="G56" s="130"/>
      <c r="H56" s="130"/>
      <c r="I56" s="130"/>
      <c r="J56" s="130"/>
      <c r="K56" s="130"/>
      <c r="L56" s="130"/>
      <c r="M56" s="131"/>
    </row>
    <row r="57" spans="1:13" ht="15.75" thickBot="1" x14ac:dyDescent="0.3">
      <c r="A57" s="162"/>
      <c r="B57" s="132" t="s">
        <v>80</v>
      </c>
      <c r="C57" s="133">
        <f>C45+C46+C47+C48+C49+C50+C51+C52+C53+C54+C55+C56</f>
        <v>65244.9</v>
      </c>
      <c r="D57" s="133">
        <f t="shared" ref="D57:M57" si="7">D45+D46+D47+D48+D49+D50+D51+D52+D53+D54+D55+D56</f>
        <v>34974.44</v>
      </c>
      <c r="E57" s="133">
        <f t="shared" si="7"/>
        <v>4577.2999999999993</v>
      </c>
      <c r="F57" s="133">
        <f t="shared" si="7"/>
        <v>0</v>
      </c>
      <c r="G57" s="133">
        <f t="shared" si="7"/>
        <v>1046.1600000000001</v>
      </c>
      <c r="H57" s="133">
        <f t="shared" si="7"/>
        <v>1323</v>
      </c>
      <c r="I57" s="133">
        <f t="shared" si="7"/>
        <v>0</v>
      </c>
      <c r="J57" s="133">
        <f t="shared" si="7"/>
        <v>4430</v>
      </c>
      <c r="K57" s="133">
        <f t="shared" si="7"/>
        <v>554.9</v>
      </c>
      <c r="L57" s="133">
        <f t="shared" si="7"/>
        <v>3255</v>
      </c>
      <c r="M57" s="134">
        <f t="shared" si="7"/>
        <v>15084.1</v>
      </c>
    </row>
  </sheetData>
  <mergeCells count="4">
    <mergeCell ref="A6:A18"/>
    <mergeCell ref="A19:A31"/>
    <mergeCell ref="A32:A44"/>
    <mergeCell ref="A45:A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Pagesat Janar-Mars 2022</vt:lpstr>
      <vt:lpstr>Pranimet Janar-Mars 2022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2021-12-03T08:46:35Z</cp:lastPrinted>
  <dcterms:created xsi:type="dcterms:W3CDTF">2020-04-01T20:14:43Z</dcterms:created>
  <dcterms:modified xsi:type="dcterms:W3CDTF">2022-04-05T12:54:34Z</dcterms:modified>
</cp:coreProperties>
</file>