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PAGESAT-TETOR 2021" sheetId="1" r:id="rId1"/>
    <sheet name="PRANIMET-TETOR 2021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8" i="2"/>
  <c r="C45"/>
  <c r="M57"/>
  <c r="L57"/>
  <c r="K57"/>
  <c r="J57"/>
  <c r="I57"/>
  <c r="H57"/>
  <c r="G57"/>
  <c r="F57"/>
  <c r="E57"/>
  <c r="D57"/>
  <c r="C56"/>
  <c r="C55"/>
  <c r="C54"/>
  <c r="C53"/>
  <c r="C52"/>
  <c r="C51"/>
  <c r="C50"/>
  <c r="C49"/>
  <c r="C48"/>
  <c r="C47"/>
  <c r="C46"/>
  <c r="V59" i="1"/>
  <c r="U59"/>
  <c r="T59"/>
  <c r="S59"/>
  <c r="R59"/>
  <c r="P59"/>
  <c r="O59"/>
  <c r="N59"/>
  <c r="M59"/>
  <c r="L59"/>
  <c r="J59"/>
  <c r="I59"/>
  <c r="H59"/>
  <c r="G59"/>
  <c r="F59"/>
  <c r="Q58"/>
  <c r="K58"/>
  <c r="E58"/>
  <c r="Q57"/>
  <c r="K57"/>
  <c r="E57"/>
  <c r="Q56"/>
  <c r="K56"/>
  <c r="E56"/>
  <c r="Q55"/>
  <c r="K55"/>
  <c r="E55"/>
  <c r="Q54"/>
  <c r="K54"/>
  <c r="E54"/>
  <c r="Q53"/>
  <c r="K53"/>
  <c r="E53"/>
  <c r="Q52"/>
  <c r="K52"/>
  <c r="E52"/>
  <c r="Q51"/>
  <c r="K51"/>
  <c r="E51"/>
  <c r="Q50"/>
  <c r="K50"/>
  <c r="E50"/>
  <c r="Q49"/>
  <c r="K49"/>
  <c r="E49"/>
  <c r="Q48"/>
  <c r="K48"/>
  <c r="E48"/>
  <c r="Q47"/>
  <c r="K47"/>
  <c r="E47"/>
  <c r="D54" l="1"/>
  <c r="D56"/>
  <c r="D52"/>
  <c r="K59"/>
  <c r="D50"/>
  <c r="C57" i="2"/>
  <c r="D48" i="1"/>
  <c r="E59"/>
  <c r="Q59"/>
  <c r="D49"/>
  <c r="D51"/>
  <c r="D53"/>
  <c r="D55"/>
  <c r="D57"/>
  <c r="D58"/>
  <c r="C48"/>
  <c r="C49"/>
  <c r="C50"/>
  <c r="C51"/>
  <c r="C52"/>
  <c r="C53"/>
  <c r="C54"/>
  <c r="C55"/>
  <c r="C56"/>
  <c r="C57"/>
  <c r="C58"/>
  <c r="D47"/>
  <c r="C47"/>
  <c r="G44" i="2"/>
  <c r="M44"/>
  <c r="L44"/>
  <c r="K44"/>
  <c r="J44"/>
  <c r="I44"/>
  <c r="H44"/>
  <c r="F44"/>
  <c r="E44"/>
  <c r="D44"/>
  <c r="C43"/>
  <c r="C42"/>
  <c r="C41"/>
  <c r="C40"/>
  <c r="C39"/>
  <c r="C38"/>
  <c r="C37"/>
  <c r="C36"/>
  <c r="C35"/>
  <c r="C34"/>
  <c r="C33"/>
  <c r="C32"/>
  <c r="M31"/>
  <c r="L31"/>
  <c r="K31"/>
  <c r="J31"/>
  <c r="I31"/>
  <c r="H31"/>
  <c r="G31"/>
  <c r="F31"/>
  <c r="E31"/>
  <c r="D31"/>
  <c r="C30"/>
  <c r="C29"/>
  <c r="C28"/>
  <c r="C27"/>
  <c r="C25"/>
  <c r="C24"/>
  <c r="C23"/>
  <c r="C22"/>
  <c r="C21"/>
  <c r="C20"/>
  <c r="C19"/>
  <c r="M18"/>
  <c r="L18"/>
  <c r="K18"/>
  <c r="J18"/>
  <c r="I18"/>
  <c r="H18"/>
  <c r="G18"/>
  <c r="F18"/>
  <c r="E18"/>
  <c r="D18"/>
  <c r="C17"/>
  <c r="C16"/>
  <c r="C15"/>
  <c r="C14"/>
  <c r="C13"/>
  <c r="C12"/>
  <c r="C11"/>
  <c r="C10"/>
  <c r="C9"/>
  <c r="C8"/>
  <c r="C7"/>
  <c r="C6"/>
  <c r="F46" i="1"/>
  <c r="G46"/>
  <c r="H46"/>
  <c r="I46"/>
  <c r="J46"/>
  <c r="L46"/>
  <c r="M46"/>
  <c r="N46"/>
  <c r="O46"/>
  <c r="P46"/>
  <c r="R46"/>
  <c r="S46"/>
  <c r="T46"/>
  <c r="U46"/>
  <c r="V46"/>
  <c r="F33"/>
  <c r="G33"/>
  <c r="H33"/>
  <c r="I33"/>
  <c r="J33"/>
  <c r="L33"/>
  <c r="M33"/>
  <c r="N33"/>
  <c r="O33"/>
  <c r="P33"/>
  <c r="R33"/>
  <c r="S33"/>
  <c r="T33"/>
  <c r="U33"/>
  <c r="V33"/>
  <c r="K21"/>
  <c r="F20"/>
  <c r="G20"/>
  <c r="H20"/>
  <c r="I20"/>
  <c r="J20"/>
  <c r="L20"/>
  <c r="M20"/>
  <c r="N20"/>
  <c r="O20"/>
  <c r="P20"/>
  <c r="R20"/>
  <c r="S20"/>
  <c r="T20"/>
  <c r="U20"/>
  <c r="V20"/>
  <c r="E10"/>
  <c r="E11"/>
  <c r="E12"/>
  <c r="E13"/>
  <c r="E14"/>
  <c r="E15"/>
  <c r="E16"/>
  <c r="E17"/>
  <c r="E18"/>
  <c r="E19"/>
  <c r="K45"/>
  <c r="Q45"/>
  <c r="Q9"/>
  <c r="Q10"/>
  <c r="Q11"/>
  <c r="Q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Q32"/>
  <c r="Q34"/>
  <c r="Q35"/>
  <c r="Q36"/>
  <c r="Q37"/>
  <c r="Q38"/>
  <c r="Q39"/>
  <c r="Q40"/>
  <c r="Q41"/>
  <c r="Q42"/>
  <c r="Q43"/>
  <c r="Q44"/>
  <c r="Q8"/>
  <c r="K9"/>
  <c r="K10"/>
  <c r="K11"/>
  <c r="K12"/>
  <c r="K13"/>
  <c r="K14"/>
  <c r="K15"/>
  <c r="K16"/>
  <c r="K17"/>
  <c r="K18"/>
  <c r="K19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8"/>
  <c r="E9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8"/>
  <c r="C59" l="1"/>
  <c r="D59"/>
  <c r="D44"/>
  <c r="C31" i="2"/>
  <c r="C42" i="1"/>
  <c r="C44" i="2"/>
  <c r="C18"/>
  <c r="C40" i="1"/>
  <c r="C38"/>
  <c r="C45"/>
  <c r="C43"/>
  <c r="C41"/>
  <c r="C39"/>
  <c r="C37"/>
  <c r="C36"/>
  <c r="E46"/>
  <c r="K46"/>
  <c r="C35"/>
  <c r="Q46"/>
  <c r="C14"/>
  <c r="D12"/>
  <c r="D19"/>
  <c r="D15"/>
  <c r="D13"/>
  <c r="D11"/>
  <c r="D9"/>
  <c r="C18"/>
  <c r="D18"/>
  <c r="D17"/>
  <c r="C16"/>
  <c r="D16"/>
  <c r="D14"/>
  <c r="C12"/>
  <c r="D10"/>
  <c r="Q20"/>
  <c r="D8"/>
  <c r="C32"/>
  <c r="C31"/>
  <c r="C30"/>
  <c r="C29"/>
  <c r="C28"/>
  <c r="C27"/>
  <c r="C26"/>
  <c r="C25"/>
  <c r="D41"/>
  <c r="D39"/>
  <c r="D37"/>
  <c r="D35"/>
  <c r="D32"/>
  <c r="D30"/>
  <c r="C19"/>
  <c r="C17"/>
  <c r="C15"/>
  <c r="C13"/>
  <c r="C11"/>
  <c r="D42"/>
  <c r="D40"/>
  <c r="D38"/>
  <c r="D36"/>
  <c r="D34"/>
  <c r="D31"/>
  <c r="C34"/>
  <c r="C24"/>
  <c r="Q33"/>
  <c r="D22"/>
  <c r="C22"/>
  <c r="D21"/>
  <c r="K33"/>
  <c r="K20"/>
  <c r="C10"/>
  <c r="D28"/>
  <c r="D26"/>
  <c r="D24"/>
  <c r="D29"/>
  <c r="D27"/>
  <c r="D25"/>
  <c r="E33"/>
  <c r="C23"/>
  <c r="D23"/>
  <c r="C21"/>
  <c r="E20"/>
  <c r="C9"/>
  <c r="D45"/>
  <c r="D43"/>
  <c r="C44"/>
  <c r="C8"/>
  <c r="C20" l="1"/>
  <c r="D20"/>
  <c r="D33"/>
  <c r="C46"/>
  <c r="D46"/>
  <c r="C33"/>
</calcChain>
</file>

<file path=xl/sharedStrings.xml><?xml version="1.0" encoding="utf-8"?>
<sst xmlns="http://schemas.openxmlformats.org/spreadsheetml/2006/main" count="144" uniqueCount="82">
  <si>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</si>
  <si>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</si>
  <si>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</si>
  <si>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</si>
  <si>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</si>
  <si>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</si>
  <si>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</si>
  <si>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</si>
  <si>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</si>
  <si>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</si>
  <si>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</si>
  <si>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</si>
  <si>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</si>
  <si>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</si>
  <si>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</si>
  <si>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</si>
  <si>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</si>
  <si>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</si>
  <si>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</si>
  <si>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</si>
  <si>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</si>
  <si>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</si>
  <si>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</si>
  <si>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</si>
  <si>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</si>
  <si>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</si>
  <si>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</si>
  <si>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</si>
  <si>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</si>
  <si>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</si>
  <si>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</si>
  <si>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</si>
  <si>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</si>
  <si>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</si>
  <si>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</si>
  <si>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</si>
  <si>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</si>
  <si>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</si>
  <si>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</si>
  <si>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</si>
  <si>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</si>
  <si>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</si>
  <si>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</si>
  <si>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</si>
  <si>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</si>
  <si>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</si>
  <si>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</si>
  <si>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</si>
  <si>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</si>
  <si>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</si>
  <si>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</si>
  <si>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</si>
  <si>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</si>
  <si>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</si>
  <si>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</si>
  <si>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</si>
  <si>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</si>
  <si>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</si>
  <si>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</si>
  <si>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</si>
  <si>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</si>
  <si>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</si>
  <si>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</si>
  <si>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</si>
  <si>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</si>
  <si>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</si>
  <si>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</si>
  <si>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</si>
  <si>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</si>
  <si>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</si>
  <si>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</si>
  <si>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</si>
  <si>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</si>
  <si>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</si>
  <si>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</si>
  <si>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</si>
  <si>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</si>
  <si>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</si>
  <si>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</si>
  <si>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</si>
  <si>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</si>
  <si>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Progresi i planit (%)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</si>
</sst>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1">
    <xf numFmtId="0" fontId="0" fillId="0" borderId="0" xfId="0"/>
    <xf numFmtId="164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164" fontId="19" fillId="0" borderId="10" xfId="1" applyNumberFormat="1" applyFont="1" applyBorder="1" applyProtection="1">
      <protection hidden="1"/>
    </xf>
    <xf numFmtId="164" fontId="0" fillId="0" borderId="0" xfId="0" applyNumberFormat="1"/>
    <xf numFmtId="0" fontId="26" fillId="0" borderId="0" xfId="0" applyFont="1"/>
    <xf numFmtId="164" fontId="0" fillId="0" borderId="14" xfId="1" applyNumberFormat="1" applyFont="1" applyFill="1" applyBorder="1" applyProtection="1">
      <protection hidden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43" fontId="1" fillId="0" borderId="19" xfId="1" applyFont="1" applyBorder="1" applyAlignment="1">
      <alignment horizontal="right"/>
    </xf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 applyAlignment="1">
      <alignment horizontal="right"/>
    </xf>
    <xf numFmtId="43" fontId="1" fillId="0" borderId="20" xfId="1" applyFont="1" applyBorder="1" applyAlignment="1">
      <alignment horizontal="right"/>
    </xf>
    <xf numFmtId="43" fontId="19" fillId="0" borderId="22" xfId="1" applyFont="1" applyBorder="1" applyAlignment="1">
      <alignment horizontal="right"/>
    </xf>
    <xf numFmtId="43" fontId="1" fillId="0" borderId="22" xfId="1" applyFont="1" applyBorder="1"/>
    <xf numFmtId="43" fontId="1" fillId="0" borderId="23" xfId="1" applyFont="1" applyBorder="1"/>
    <xf numFmtId="43" fontId="19" fillId="0" borderId="24" xfId="1" applyFont="1" applyBorder="1" applyAlignment="1">
      <alignment horizontal="right"/>
    </xf>
    <xf numFmtId="43" fontId="19" fillId="52" borderId="22" xfId="1" applyFont="1" applyFill="1" applyBorder="1" applyAlignment="1">
      <alignment horizontal="right"/>
    </xf>
    <xf numFmtId="43" fontId="19" fillId="52" borderId="23" xfId="1" applyFont="1" applyFill="1" applyBorder="1" applyAlignment="1">
      <alignment horizontal="right"/>
    </xf>
    <xf numFmtId="43" fontId="19" fillId="33" borderId="19" xfId="1" applyFont="1" applyFill="1" applyBorder="1" applyAlignment="1">
      <alignment horizontal="right"/>
    </xf>
    <xf numFmtId="43" fontId="19" fillId="33" borderId="21" xfId="1" applyFont="1" applyFill="1" applyBorder="1" applyAlignment="1">
      <alignment horizontal="right"/>
    </xf>
    <xf numFmtId="43" fontId="19" fillId="52" borderId="24" xfId="1" applyFont="1" applyFill="1" applyBorder="1" applyAlignment="1">
      <alignment horizontal="right"/>
    </xf>
    <xf numFmtId="43" fontId="19" fillId="52" borderId="19" xfId="1" applyFont="1" applyFill="1" applyBorder="1" applyAlignment="1">
      <alignment horizontal="right"/>
    </xf>
    <xf numFmtId="43" fontId="1" fillId="33" borderId="25" xfId="1" applyFont="1" applyFill="1" applyBorder="1" applyAlignment="1">
      <alignment horizontal="right"/>
    </xf>
    <xf numFmtId="43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4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43" fontId="16" fillId="39" borderId="16" xfId="1" applyFont="1" applyFill="1" applyBorder="1" applyAlignment="1">
      <alignment horizontal="right"/>
    </xf>
    <xf numFmtId="43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43" fontId="16" fillId="39" borderId="16" xfId="1" applyFont="1" applyFill="1" applyBorder="1" applyAlignment="1">
      <alignment horizontal="center"/>
    </xf>
    <xf numFmtId="43" fontId="16" fillId="39" borderId="26" xfId="1" applyFont="1" applyFill="1" applyBorder="1" applyAlignment="1">
      <alignment horizontal="center"/>
    </xf>
    <xf numFmtId="164" fontId="16" fillId="39" borderId="27" xfId="1" applyNumberFormat="1" applyFont="1" applyFill="1" applyBorder="1" applyProtection="1">
      <protection hidden="1"/>
    </xf>
    <xf numFmtId="164" fontId="16" fillId="39" borderId="28" xfId="1" applyNumberFormat="1" applyFont="1" applyFill="1" applyBorder="1" applyProtection="1">
      <protection hidden="1"/>
    </xf>
    <xf numFmtId="0" fontId="16" fillId="35" borderId="30" xfId="0" applyFont="1" applyFill="1" applyBorder="1" applyAlignment="1" applyProtection="1">
      <protection hidden="1"/>
    </xf>
    <xf numFmtId="0" fontId="16" fillId="36" borderId="30" xfId="0" applyFont="1" applyFill="1" applyBorder="1" applyAlignment="1" applyProtection="1">
      <protection hidden="1"/>
    </xf>
    <xf numFmtId="0" fontId="16" fillId="37" borderId="30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22" fillId="33" borderId="32" xfId="0" applyFont="1" applyFill="1" applyBorder="1" applyAlignment="1" applyProtection="1">
      <alignment horizontal="center" vertical="center" wrapText="1"/>
      <protection hidden="1"/>
    </xf>
    <xf numFmtId="0" fontId="25" fillId="33" borderId="32" xfId="0" applyFont="1" applyFill="1" applyBorder="1" applyAlignment="1" applyProtection="1">
      <alignment horizontal="center" vertical="center" wrapText="1"/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4" fontId="0" fillId="0" borderId="35" xfId="1" applyNumberFormat="1" applyFont="1" applyBorder="1" applyProtection="1">
      <protection hidden="1"/>
    </xf>
    <xf numFmtId="164" fontId="0" fillId="0" borderId="36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4" fontId="0" fillId="0" borderId="37" xfId="1" applyNumberFormat="1" applyFont="1" applyBorder="1" applyProtection="1">
      <protection hidden="1"/>
    </xf>
    <xf numFmtId="164" fontId="0" fillId="0" borderId="37" xfId="1" applyNumberFormat="1" applyFont="1" applyFill="1" applyBorder="1" applyProtection="1">
      <protection hidden="1"/>
    </xf>
    <xf numFmtId="164" fontId="14" fillId="0" borderId="36" xfId="1" applyNumberFormat="1" applyFont="1" applyBorder="1" applyProtection="1">
      <protection hidden="1"/>
    </xf>
    <xf numFmtId="164" fontId="0" fillId="0" borderId="18" xfId="1" applyNumberFormat="1" applyFont="1" applyBorder="1" applyProtection="1">
      <protection hidden="1"/>
    </xf>
    <xf numFmtId="164" fontId="0" fillId="0" borderId="48" xfId="1" applyNumberFormat="1" applyFont="1" applyBorder="1" applyProtection="1">
      <protection hidden="1"/>
    </xf>
    <xf numFmtId="164" fontId="16" fillId="39" borderId="49" xfId="1" applyNumberFormat="1" applyFont="1" applyFill="1" applyBorder="1" applyProtection="1">
      <protection hidden="1"/>
    </xf>
    <xf numFmtId="164" fontId="19" fillId="0" borderId="18" xfId="1" applyNumberFormat="1" applyFont="1" applyBorder="1" applyProtection="1">
      <protection hidden="1"/>
    </xf>
    <xf numFmtId="0" fontId="22" fillId="33" borderId="39" xfId="0" applyFont="1" applyFill="1" applyBorder="1" applyAlignment="1" applyProtection="1">
      <alignment horizontal="center" vertical="center" wrapText="1"/>
      <protection hidden="1"/>
    </xf>
    <xf numFmtId="164" fontId="0" fillId="0" borderId="40" xfId="1" applyNumberFormat="1" applyFont="1" applyBorder="1" applyProtection="1">
      <protection hidden="1"/>
    </xf>
    <xf numFmtId="164" fontId="0" fillId="0" borderId="41" xfId="1" applyNumberFormat="1" applyFont="1" applyBorder="1" applyProtection="1">
      <protection hidden="1"/>
    </xf>
    <xf numFmtId="164" fontId="0" fillId="0" borderId="42" xfId="1" applyNumberFormat="1" applyFont="1" applyBorder="1" applyProtection="1">
      <protection hidden="1"/>
    </xf>
    <xf numFmtId="164" fontId="16" fillId="39" borderId="43" xfId="1" applyNumberFormat="1" applyFont="1" applyFill="1" applyBorder="1" applyProtection="1">
      <protection hidden="1"/>
    </xf>
    <xf numFmtId="164" fontId="20" fillId="0" borderId="40" xfId="1" applyNumberFormat="1" applyFont="1" applyBorder="1" applyProtection="1">
      <protection hidden="1"/>
    </xf>
    <xf numFmtId="164" fontId="20" fillId="0" borderId="41" xfId="1" applyNumberFormat="1" applyFont="1" applyBorder="1" applyProtection="1">
      <protection hidden="1"/>
    </xf>
    <xf numFmtId="164" fontId="20" fillId="0" borderId="42" xfId="1" applyNumberFormat="1" applyFont="1" applyBorder="1" applyProtection="1">
      <protection hidden="1"/>
    </xf>
    <xf numFmtId="164" fontId="20" fillId="0" borderId="42" xfId="1" applyNumberFormat="1" applyFont="1" applyFill="1" applyBorder="1" applyProtection="1">
      <protection hidden="1"/>
    </xf>
    <xf numFmtId="164" fontId="19" fillId="0" borderId="41" xfId="1" applyNumberFormat="1" applyFont="1" applyBorder="1" applyProtection="1">
      <protection hidden="1"/>
    </xf>
    <xf numFmtId="164" fontId="0" fillId="0" borderId="21" xfId="1" applyNumberFormat="1" applyFont="1" applyBorder="1" applyProtection="1">
      <protection hidden="1"/>
    </xf>
    <xf numFmtId="164" fontId="0" fillId="0" borderId="19" xfId="1" applyNumberFormat="1" applyFont="1" applyBorder="1" applyProtection="1">
      <protection hidden="1"/>
    </xf>
    <xf numFmtId="164" fontId="0" fillId="0" borderId="20" xfId="1" applyNumberFormat="1" applyFont="1" applyBorder="1" applyProtection="1">
      <protection hidden="1"/>
    </xf>
    <xf numFmtId="164" fontId="16" fillId="39" borderId="16" xfId="1" applyNumberFormat="1" applyFont="1" applyFill="1" applyBorder="1" applyProtection="1">
      <protection hidden="1"/>
    </xf>
    <xf numFmtId="164" fontId="19" fillId="0" borderId="19" xfId="1" applyNumberFormat="1" applyFont="1" applyBorder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164" fontId="19" fillId="0" borderId="17" xfId="1" applyNumberFormat="1" applyFont="1" applyBorder="1" applyProtection="1">
      <protection hidden="1"/>
    </xf>
    <xf numFmtId="164" fontId="0" fillId="0" borderId="17" xfId="1" applyNumberFormat="1" applyFont="1" applyBorder="1" applyProtection="1">
      <protection hidden="1"/>
    </xf>
    <xf numFmtId="164" fontId="0" fillId="0" borderId="50" xfId="1" applyNumberFormat="1" applyFont="1" applyBorder="1" applyProtection="1">
      <protection hidden="1"/>
    </xf>
    <xf numFmtId="164" fontId="0" fillId="0" borderId="50" xfId="1" applyNumberFormat="1" applyFont="1" applyFill="1" applyBorder="1" applyProtection="1">
      <protection hidden="1"/>
    </xf>
    <xf numFmtId="164" fontId="0" fillId="0" borderId="42" xfId="1" applyNumberFormat="1" applyFont="1" applyFill="1" applyBorder="1" applyProtection="1">
      <protection hidden="1"/>
    </xf>
    <xf numFmtId="164" fontId="0" fillId="0" borderId="51" xfId="1" applyNumberFormat="1" applyFont="1" applyBorder="1" applyProtection="1">
      <protection hidden="1"/>
    </xf>
    <xf numFmtId="164" fontId="19" fillId="0" borderId="40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43" fontId="19" fillId="52" borderId="53" xfId="1" applyFont="1" applyFill="1" applyBorder="1" applyAlignment="1">
      <alignment horizontal="right"/>
    </xf>
    <xf numFmtId="43" fontId="1" fillId="0" borderId="53" xfId="1" applyFont="1" applyBorder="1"/>
    <xf numFmtId="43" fontId="1" fillId="0" borderId="54" xfId="1" applyFont="1" applyBorder="1"/>
    <xf numFmtId="43" fontId="19" fillId="0" borderId="19" xfId="1" applyFont="1" applyBorder="1" applyAlignment="1">
      <alignment horizontal="right"/>
    </xf>
    <xf numFmtId="43" fontId="19" fillId="52" borderId="56" xfId="1" applyFont="1" applyFill="1" applyBorder="1" applyAlignment="1">
      <alignment horizontal="right"/>
    </xf>
    <xf numFmtId="43" fontId="19" fillId="33" borderId="22" xfId="1" applyFont="1" applyFill="1" applyBorder="1" applyAlignment="1">
      <alignment horizontal="right"/>
    </xf>
    <xf numFmtId="43" fontId="1" fillId="0" borderId="56" xfId="1" applyFont="1" applyBorder="1"/>
    <xf numFmtId="43" fontId="1" fillId="0" borderId="56" xfId="1" applyFont="1" applyBorder="1" applyAlignment="1">
      <alignment horizontal="right"/>
    </xf>
    <xf numFmtId="0" fontId="13" fillId="55" borderId="16" xfId="0" applyFont="1" applyFill="1" applyBorder="1"/>
    <xf numFmtId="43" fontId="13" fillId="55" borderId="16" xfId="1" applyFont="1" applyFill="1" applyBorder="1" applyAlignment="1">
      <alignment horizontal="right"/>
    </xf>
    <xf numFmtId="43" fontId="13" fillId="55" borderId="16" xfId="1" applyFont="1" applyFill="1" applyBorder="1" applyAlignment="1">
      <alignment horizontal="center"/>
    </xf>
    <xf numFmtId="43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4" fontId="13" fillId="55" borderId="43" xfId="1" applyNumberFormat="1" applyFont="1" applyFill="1" applyBorder="1" applyProtection="1">
      <protection hidden="1"/>
    </xf>
    <xf numFmtId="164" fontId="13" fillId="55" borderId="49" xfId="1" applyNumberFormat="1" applyFont="1" applyFill="1" applyBorder="1" applyProtection="1">
      <protection hidden="1"/>
    </xf>
    <xf numFmtId="164" fontId="13" fillId="55" borderId="16" xfId="1" applyNumberFormat="1" applyFont="1" applyFill="1" applyBorder="1" applyProtection="1">
      <protection hidden="1"/>
    </xf>
    <xf numFmtId="164" fontId="13" fillId="55" borderId="27" xfId="1" applyNumberFormat="1" applyFont="1" applyFill="1" applyBorder="1" applyProtection="1">
      <protection hidden="1"/>
    </xf>
    <xf numFmtId="164" fontId="13" fillId="55" borderId="28" xfId="1" applyNumberFormat="1" applyFont="1" applyFill="1" applyBorder="1" applyProtection="1">
      <protection hidden="1"/>
    </xf>
    <xf numFmtId="164" fontId="19" fillId="0" borderId="36" xfId="1" applyNumberFormat="1" applyFont="1" applyBorder="1" applyProtection="1">
      <protection hidden="1"/>
    </xf>
    <xf numFmtId="43" fontId="19" fillId="0" borderId="52" xfId="1" applyFont="1" applyBorder="1"/>
    <xf numFmtId="43" fontId="19" fillId="0" borderId="55" xfId="1" applyFont="1" applyBorder="1"/>
    <xf numFmtId="43" fontId="19" fillId="0" borderId="30" xfId="1" applyFont="1" applyBorder="1"/>
    <xf numFmtId="43" fontId="19" fillId="0" borderId="21" xfId="1" applyFont="1" applyBorder="1" applyAlignment="1">
      <alignment horizontal="right"/>
    </xf>
    <xf numFmtId="0" fontId="16" fillId="35" borderId="31" xfId="0" applyFont="1" applyFill="1" applyBorder="1" applyAlignment="1" applyProtection="1">
      <protection hidden="1"/>
    </xf>
    <xf numFmtId="164" fontId="19" fillId="0" borderId="37" xfId="1" applyNumberFormat="1" applyFont="1" applyBorder="1" applyProtection="1">
      <protection hidden="1"/>
    </xf>
    <xf numFmtId="43" fontId="28" fillId="0" borderId="59" xfId="0" applyNumberFormat="1" applyFont="1" applyBorder="1"/>
    <xf numFmtId="0" fontId="13" fillId="55" borderId="47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5" xfId="0" applyFont="1" applyFill="1" applyBorder="1"/>
    <xf numFmtId="0" fontId="23" fillId="36" borderId="44" xfId="0" applyFont="1" applyFill="1" applyBorder="1" applyAlignment="1" applyProtection="1">
      <alignment horizontal="center" vertical="center" wrapText="1"/>
      <protection hidden="1"/>
    </xf>
    <xf numFmtId="0" fontId="0" fillId="0" borderId="45" xfId="0" applyBorder="1"/>
    <xf numFmtId="0" fontId="23" fillId="37" borderId="44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/>
    <xf numFmtId="0" fontId="22" fillId="38" borderId="38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/>
    <xf numFmtId="0" fontId="19" fillId="54" borderId="47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5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6" xfId="0" applyFill="1" applyBorder="1"/>
    <xf numFmtId="0" fontId="16" fillId="33" borderId="44" xfId="0" applyFont="1" applyFill="1" applyBorder="1" applyAlignment="1" applyProtection="1">
      <alignment horizontal="center"/>
      <protection hidden="1"/>
    </xf>
    <xf numFmtId="0" fontId="16" fillId="33" borderId="45" xfId="0" applyFont="1" applyFill="1" applyBorder="1" applyAlignment="1" applyProtection="1">
      <alignment horizontal="center"/>
      <protection hidden="1"/>
    </xf>
    <xf numFmtId="0" fontId="23" fillId="35" borderId="44" xfId="0" applyFont="1" applyFill="1" applyBorder="1" applyAlignment="1" applyProtection="1">
      <alignment horizontal="center" vertical="center" wrapText="1"/>
      <protection hidden="1"/>
    </xf>
    <xf numFmtId="0" fontId="23" fillId="35" borderId="45" xfId="0" applyFont="1" applyFill="1" applyBorder="1" applyAlignment="1" applyProtection="1">
      <alignment horizontal="center" vertical="center" wrapText="1"/>
      <protection hidden="1"/>
    </xf>
    <xf numFmtId="0" fontId="19" fillId="51" borderId="57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6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6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6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6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horizontal="center"/>
      <protection hidden="1"/>
    </xf>
    <xf numFmtId="0" fontId="14" fillId="0" borderId="59" xfId="0" applyFont="1" applyFill="1" applyBorder="1" applyAlignment="1" applyProtection="1">
      <alignment horizontal="center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64"/>
  <sheetViews>
    <sheetView tabSelected="1" workbookViewId="0">
      <pane xSplit="4" ySplit="6" topLeftCell="E43" activePane="bottomRight" state="frozen"/>
      <selection pane="topRight" activeCell="E1" sqref="E1"/>
      <selection pane="bottomLeft" activeCell="A7" sqref="A7"/>
      <selection pane="bottomRight" activeCell="C55" sqref="C55"/>
    </sheetView>
  </sheetViews>
  <sheetFormatPr defaultRowHeight="1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>
      <c r="B1" s="12" t="s">
        <v>49</v>
      </c>
    </row>
    <row r="2" spans="1:24" s="4" customFormat="1">
      <c r="B2" s="12"/>
    </row>
    <row r="3" spans="1:24" s="4" customFormat="1">
      <c r="A3" s="30" t="s">
        <v>8</v>
      </c>
      <c r="B3" s="31"/>
    </row>
    <row r="4" spans="1:24" s="4" customFormat="1">
      <c r="A4" s="3" t="s">
        <v>9</v>
      </c>
    </row>
    <row r="5" spans="1:24" ht="15.75" thickBot="1"/>
    <row r="6" spans="1:24" ht="15" customHeight="1">
      <c r="A6" s="163"/>
      <c r="B6" s="163"/>
      <c r="C6" s="152" t="s">
        <v>0</v>
      </c>
      <c r="D6" s="150" t="s">
        <v>1</v>
      </c>
      <c r="E6" s="165" t="s">
        <v>2</v>
      </c>
      <c r="F6" s="72"/>
      <c r="G6" s="72"/>
      <c r="H6" s="72"/>
      <c r="I6" s="72"/>
      <c r="J6" s="141"/>
      <c r="K6" s="147" t="s">
        <v>7</v>
      </c>
      <c r="L6" s="73"/>
      <c r="M6" s="73"/>
      <c r="N6" s="73"/>
      <c r="O6" s="73"/>
      <c r="P6" s="73"/>
      <c r="Q6" s="149" t="s">
        <v>80</v>
      </c>
      <c r="R6" s="74"/>
      <c r="S6" s="74"/>
      <c r="T6" s="74"/>
      <c r="U6" s="74"/>
      <c r="V6" s="75"/>
    </row>
    <row r="7" spans="1:24" s="2" customFormat="1" ht="39" thickBot="1">
      <c r="A7" s="164"/>
      <c r="B7" s="164"/>
      <c r="C7" s="153"/>
      <c r="D7" s="151"/>
      <c r="E7" s="166"/>
      <c r="F7" s="89" t="s">
        <v>50</v>
      </c>
      <c r="G7" s="76" t="s">
        <v>3</v>
      </c>
      <c r="H7" s="76" t="s">
        <v>4</v>
      </c>
      <c r="I7" s="76" t="s">
        <v>5</v>
      </c>
      <c r="J7" s="78" t="s">
        <v>6</v>
      </c>
      <c r="K7" s="148"/>
      <c r="L7" s="89" t="s">
        <v>50</v>
      </c>
      <c r="M7" s="76" t="s">
        <v>3</v>
      </c>
      <c r="N7" s="76" t="s">
        <v>4</v>
      </c>
      <c r="O7" s="77" t="s">
        <v>5</v>
      </c>
      <c r="P7" s="104" t="s">
        <v>6</v>
      </c>
      <c r="Q7" s="148"/>
      <c r="R7" s="89" t="s">
        <v>50</v>
      </c>
      <c r="S7" s="76" t="s">
        <v>3</v>
      </c>
      <c r="T7" s="76" t="s">
        <v>4</v>
      </c>
      <c r="U7" s="77" t="s">
        <v>5</v>
      </c>
      <c r="V7" s="78" t="s">
        <v>6</v>
      </c>
    </row>
    <row r="8" spans="1:24">
      <c r="A8" s="157">
        <v>2018</v>
      </c>
      <c r="B8" s="112" t="s">
        <v>10</v>
      </c>
      <c r="C8" s="90">
        <f t="shared" ref="C8:C19" si="0">E8+K8+Q8</f>
        <v>118768.19</v>
      </c>
      <c r="D8" s="85">
        <f t="shared" ref="D8:D19" si="1">+E8+K8+Q8</f>
        <v>118768.19</v>
      </c>
      <c r="E8" s="99">
        <f t="shared" ref="E8:E19" si="2">F8+G8+H8+I8+J8</f>
        <v>33035.589999999997</v>
      </c>
      <c r="F8" s="90">
        <v>33035.589999999997</v>
      </c>
      <c r="G8" s="1">
        <v>0</v>
      </c>
      <c r="H8" s="1">
        <v>0</v>
      </c>
      <c r="I8" s="1">
        <v>0</v>
      </c>
      <c r="J8" s="79">
        <v>0</v>
      </c>
      <c r="K8" s="99">
        <f>L8+M8+N8+O8+P8</f>
        <v>65452.66</v>
      </c>
      <c r="L8" s="90">
        <v>65452.66</v>
      </c>
      <c r="M8" s="1">
        <v>0</v>
      </c>
      <c r="N8" s="1">
        <v>0</v>
      </c>
      <c r="O8" s="1">
        <v>0</v>
      </c>
      <c r="P8" s="85">
        <v>0</v>
      </c>
      <c r="Q8" s="99">
        <f>R8+S8+T8+U8+V8</f>
        <v>20279.939999999999</v>
      </c>
      <c r="R8" s="90">
        <v>20279.939999999999</v>
      </c>
      <c r="S8" s="1">
        <v>0</v>
      </c>
      <c r="T8" s="1">
        <v>0</v>
      </c>
      <c r="U8" s="1">
        <v>0</v>
      </c>
      <c r="V8" s="79">
        <v>0</v>
      </c>
    </row>
    <row r="9" spans="1:24">
      <c r="A9" s="158"/>
      <c r="B9" s="113" t="s">
        <v>11</v>
      </c>
      <c r="C9" s="90">
        <f t="shared" si="0"/>
        <v>142621.84</v>
      </c>
      <c r="D9" s="85">
        <f t="shared" si="1"/>
        <v>142621.84</v>
      </c>
      <c r="E9" s="100">
        <f t="shared" si="2"/>
        <v>51670.319999999992</v>
      </c>
      <c r="F9" s="91">
        <v>34748.339999999997</v>
      </c>
      <c r="G9" s="5">
        <v>9512.0300000000007</v>
      </c>
      <c r="H9" s="5">
        <v>4132.95</v>
      </c>
      <c r="I9" s="5">
        <v>3277</v>
      </c>
      <c r="J9" s="136">
        <v>0</v>
      </c>
      <c r="K9" s="100">
        <f t="shared" ref="K9:K45" si="3">L9+M9+N9+O9+P9</f>
        <v>67800.400000000009</v>
      </c>
      <c r="L9" s="91">
        <v>64566.23</v>
      </c>
      <c r="M9" s="5">
        <v>1777</v>
      </c>
      <c r="N9" s="5">
        <v>1457.17</v>
      </c>
      <c r="O9" s="5">
        <v>0</v>
      </c>
      <c r="P9" s="106">
        <v>0</v>
      </c>
      <c r="Q9" s="100">
        <f t="shared" ref="Q9:Q45" si="4">R9+S9+T9+U9+V9</f>
        <v>23151.120000000003</v>
      </c>
      <c r="R9" s="91">
        <v>21378.22</v>
      </c>
      <c r="S9" s="5">
        <v>1309.95</v>
      </c>
      <c r="T9" s="5">
        <v>462.95</v>
      </c>
      <c r="U9" s="5">
        <v>0</v>
      </c>
      <c r="V9" s="80">
        <v>0</v>
      </c>
    </row>
    <row r="10" spans="1:24">
      <c r="A10" s="158"/>
      <c r="B10" s="113" t="s">
        <v>12</v>
      </c>
      <c r="C10" s="90">
        <f t="shared" si="0"/>
        <v>147099.91999999998</v>
      </c>
      <c r="D10" s="85">
        <f t="shared" si="1"/>
        <v>147099.91999999998</v>
      </c>
      <c r="E10" s="100">
        <f t="shared" si="2"/>
        <v>47329.5</v>
      </c>
      <c r="F10" s="91">
        <v>34014.03</v>
      </c>
      <c r="G10" s="5">
        <v>8847.57</v>
      </c>
      <c r="H10" s="5">
        <v>2217.9</v>
      </c>
      <c r="I10" s="5">
        <v>2250</v>
      </c>
      <c r="J10" s="136">
        <v>0</v>
      </c>
      <c r="K10" s="100">
        <f t="shared" si="3"/>
        <v>77445.22</v>
      </c>
      <c r="L10" s="91">
        <v>65123.96</v>
      </c>
      <c r="M10" s="5">
        <v>1672.41</v>
      </c>
      <c r="N10" s="5">
        <v>648.85</v>
      </c>
      <c r="O10" s="5">
        <v>0</v>
      </c>
      <c r="P10" s="106">
        <v>10000</v>
      </c>
      <c r="Q10" s="100">
        <f t="shared" si="4"/>
        <v>22325.199999999997</v>
      </c>
      <c r="R10" s="91">
        <v>21674.6</v>
      </c>
      <c r="S10" s="5">
        <v>558.29999999999995</v>
      </c>
      <c r="T10" s="5">
        <v>92.3</v>
      </c>
      <c r="U10" s="5">
        <v>0</v>
      </c>
      <c r="V10" s="80">
        <v>0</v>
      </c>
    </row>
    <row r="11" spans="1:24">
      <c r="A11" s="158"/>
      <c r="B11" s="113" t="s">
        <v>13</v>
      </c>
      <c r="C11" s="90">
        <f t="shared" si="0"/>
        <v>164649.40000000002</v>
      </c>
      <c r="D11" s="85">
        <f t="shared" si="1"/>
        <v>164649.40000000002</v>
      </c>
      <c r="E11" s="100">
        <f t="shared" si="2"/>
        <v>56580.210000000006</v>
      </c>
      <c r="F11" s="91">
        <v>33702.19</v>
      </c>
      <c r="G11" s="5">
        <v>5410.68</v>
      </c>
      <c r="H11" s="5">
        <v>3267.34</v>
      </c>
      <c r="I11" s="5">
        <v>9200</v>
      </c>
      <c r="J11" s="136">
        <v>5000</v>
      </c>
      <c r="K11" s="100">
        <f t="shared" si="3"/>
        <v>76670.62</v>
      </c>
      <c r="L11" s="91">
        <v>64360.97</v>
      </c>
      <c r="M11" s="5">
        <v>2309.65</v>
      </c>
      <c r="N11" s="5">
        <v>0</v>
      </c>
      <c r="O11" s="5">
        <v>10000</v>
      </c>
      <c r="P11" s="106">
        <v>0</v>
      </c>
      <c r="Q11" s="100">
        <f t="shared" si="4"/>
        <v>31398.57</v>
      </c>
      <c r="R11" s="91">
        <v>20775.21</v>
      </c>
      <c r="S11" s="5">
        <v>9606.2900000000009</v>
      </c>
      <c r="T11" s="5">
        <v>1017.07</v>
      </c>
      <c r="U11" s="5">
        <v>0</v>
      </c>
      <c r="V11" s="80">
        <v>0</v>
      </c>
    </row>
    <row r="12" spans="1:24">
      <c r="A12" s="158"/>
      <c r="B12" s="113" t="s">
        <v>14</v>
      </c>
      <c r="C12" s="90">
        <f t="shared" si="0"/>
        <v>168382.54</v>
      </c>
      <c r="D12" s="85">
        <f t="shared" si="1"/>
        <v>168382.54</v>
      </c>
      <c r="E12" s="100">
        <f t="shared" si="2"/>
        <v>53564.5</v>
      </c>
      <c r="F12" s="91">
        <v>34958.97</v>
      </c>
      <c r="G12" s="5">
        <v>8216.1200000000008</v>
      </c>
      <c r="H12" s="5">
        <v>2712.81</v>
      </c>
      <c r="I12" s="5">
        <v>2300</v>
      </c>
      <c r="J12" s="136">
        <v>5376.6</v>
      </c>
      <c r="K12" s="100">
        <f t="shared" si="3"/>
        <v>87440.35</v>
      </c>
      <c r="L12" s="91">
        <v>65024.160000000003</v>
      </c>
      <c r="M12" s="5">
        <v>1650.8</v>
      </c>
      <c r="N12" s="5">
        <v>2265.39</v>
      </c>
      <c r="O12" s="5">
        <v>0</v>
      </c>
      <c r="P12" s="106">
        <v>18500</v>
      </c>
      <c r="Q12" s="100">
        <f t="shared" si="4"/>
        <v>27377.690000000002</v>
      </c>
      <c r="R12" s="91">
        <v>19790.240000000002</v>
      </c>
      <c r="S12" s="5">
        <v>7114.49</v>
      </c>
      <c r="T12" s="5">
        <v>472.96</v>
      </c>
      <c r="U12" s="5">
        <v>0</v>
      </c>
      <c r="V12" s="80">
        <v>0</v>
      </c>
    </row>
    <row r="13" spans="1:24">
      <c r="A13" s="158"/>
      <c r="B13" s="113" t="s">
        <v>15</v>
      </c>
      <c r="C13" s="90">
        <f t="shared" si="0"/>
        <v>155716.68</v>
      </c>
      <c r="D13" s="85">
        <f t="shared" si="1"/>
        <v>155716.68</v>
      </c>
      <c r="E13" s="100">
        <f t="shared" si="2"/>
        <v>58223.95</v>
      </c>
      <c r="F13" s="91">
        <v>35498.54</v>
      </c>
      <c r="G13" s="5">
        <v>9619.77</v>
      </c>
      <c r="H13" s="5">
        <v>2138.34</v>
      </c>
      <c r="I13" s="5">
        <v>2608.8000000000002</v>
      </c>
      <c r="J13" s="136">
        <v>8358.5</v>
      </c>
      <c r="K13" s="100">
        <f t="shared" si="3"/>
        <v>68971.78</v>
      </c>
      <c r="L13" s="91">
        <v>65226.93</v>
      </c>
      <c r="M13" s="5">
        <v>3679.85</v>
      </c>
      <c r="N13" s="5">
        <v>65</v>
      </c>
      <c r="O13" s="5">
        <v>0</v>
      </c>
      <c r="P13" s="106">
        <v>0</v>
      </c>
      <c r="Q13" s="100">
        <f t="shared" si="4"/>
        <v>28520.95</v>
      </c>
      <c r="R13" s="91">
        <v>19790.04</v>
      </c>
      <c r="S13" s="5">
        <v>8300.7900000000009</v>
      </c>
      <c r="T13" s="5">
        <v>430.12</v>
      </c>
      <c r="U13" s="5">
        <v>0</v>
      </c>
      <c r="V13" s="80">
        <v>0</v>
      </c>
    </row>
    <row r="14" spans="1:24">
      <c r="A14" s="158"/>
      <c r="B14" s="113" t="s">
        <v>16</v>
      </c>
      <c r="C14" s="90">
        <f t="shared" si="0"/>
        <v>181394.25999999998</v>
      </c>
      <c r="D14" s="85">
        <f t="shared" si="1"/>
        <v>181394.25999999998</v>
      </c>
      <c r="E14" s="100">
        <f t="shared" si="2"/>
        <v>84377.89</v>
      </c>
      <c r="F14" s="91">
        <v>35726.230000000003</v>
      </c>
      <c r="G14" s="5">
        <v>10180.9</v>
      </c>
      <c r="H14" s="5">
        <v>2038.67</v>
      </c>
      <c r="I14" s="5">
        <v>2050</v>
      </c>
      <c r="J14" s="136">
        <v>34382.089999999997</v>
      </c>
      <c r="K14" s="100">
        <f t="shared" si="3"/>
        <v>71546.659999999989</v>
      </c>
      <c r="L14" s="91">
        <v>65650.899999999994</v>
      </c>
      <c r="M14" s="5">
        <v>4038.47</v>
      </c>
      <c r="N14" s="5">
        <v>1857.29</v>
      </c>
      <c r="O14" s="5">
        <v>0</v>
      </c>
      <c r="P14" s="106">
        <v>0</v>
      </c>
      <c r="Q14" s="100">
        <f t="shared" si="4"/>
        <v>25469.71</v>
      </c>
      <c r="R14" s="91">
        <v>19260.12</v>
      </c>
      <c r="S14" s="5">
        <v>5807.98</v>
      </c>
      <c r="T14" s="5">
        <v>401.61</v>
      </c>
      <c r="U14" s="5">
        <v>0</v>
      </c>
      <c r="V14" s="80">
        <v>0</v>
      </c>
    </row>
    <row r="15" spans="1:24">
      <c r="A15" s="158"/>
      <c r="B15" s="113" t="s">
        <v>17</v>
      </c>
      <c r="C15" s="90">
        <f t="shared" si="0"/>
        <v>167763.93999999997</v>
      </c>
      <c r="D15" s="85">
        <f t="shared" si="1"/>
        <v>167763.93999999997</v>
      </c>
      <c r="E15" s="100">
        <f t="shared" si="2"/>
        <v>66410.86</v>
      </c>
      <c r="F15" s="91">
        <v>35320.94</v>
      </c>
      <c r="G15" s="5">
        <v>7128.45</v>
      </c>
      <c r="H15" s="5">
        <v>2271.4699999999998</v>
      </c>
      <c r="I15" s="5">
        <v>1800</v>
      </c>
      <c r="J15" s="136">
        <v>19890</v>
      </c>
      <c r="K15" s="100">
        <f t="shared" si="3"/>
        <v>74269.75</v>
      </c>
      <c r="L15" s="91">
        <v>65254.13</v>
      </c>
      <c r="M15" s="5">
        <v>0</v>
      </c>
      <c r="N15" s="5">
        <v>117</v>
      </c>
      <c r="O15" s="5">
        <v>0</v>
      </c>
      <c r="P15" s="106">
        <v>8898.6200000000008</v>
      </c>
      <c r="Q15" s="100">
        <f t="shared" si="4"/>
        <v>27083.329999999998</v>
      </c>
      <c r="R15" s="91">
        <v>19260.12</v>
      </c>
      <c r="S15" s="5">
        <v>7383.15</v>
      </c>
      <c r="T15" s="5">
        <v>440.06</v>
      </c>
      <c r="U15" s="81">
        <v>0</v>
      </c>
      <c r="V15" s="80">
        <v>0</v>
      </c>
    </row>
    <row r="16" spans="1:24">
      <c r="A16" s="158"/>
      <c r="B16" s="113" t="s">
        <v>18</v>
      </c>
      <c r="C16" s="90">
        <f t="shared" si="0"/>
        <v>256950.59</v>
      </c>
      <c r="D16" s="85">
        <f t="shared" si="1"/>
        <v>256950.59</v>
      </c>
      <c r="E16" s="100">
        <f t="shared" si="2"/>
        <v>135416.06</v>
      </c>
      <c r="F16" s="91">
        <v>35877.97</v>
      </c>
      <c r="G16" s="5">
        <v>10584.5</v>
      </c>
      <c r="H16" s="5">
        <v>2216.59</v>
      </c>
      <c r="I16" s="5">
        <v>3000</v>
      </c>
      <c r="J16" s="136">
        <v>83737</v>
      </c>
      <c r="K16" s="100">
        <f t="shared" si="3"/>
        <v>93404.66</v>
      </c>
      <c r="L16" s="91">
        <v>64840.54</v>
      </c>
      <c r="M16" s="5">
        <v>1040</v>
      </c>
      <c r="N16" s="5">
        <v>238.5</v>
      </c>
      <c r="O16" s="5">
        <v>0</v>
      </c>
      <c r="P16" s="106">
        <v>27285.62</v>
      </c>
      <c r="Q16" s="100">
        <f t="shared" si="4"/>
        <v>28129.87</v>
      </c>
      <c r="R16" s="91">
        <v>21521.759999999998</v>
      </c>
      <c r="S16" s="5">
        <v>6466.18</v>
      </c>
      <c r="T16" s="5">
        <v>141.93</v>
      </c>
      <c r="U16" s="5">
        <v>0</v>
      </c>
      <c r="V16" s="80">
        <v>0</v>
      </c>
      <c r="X16" s="11"/>
    </row>
    <row r="17" spans="1:24">
      <c r="A17" s="158"/>
      <c r="B17" s="113" t="s">
        <v>19</v>
      </c>
      <c r="C17" s="90">
        <f t="shared" si="0"/>
        <v>244530.55</v>
      </c>
      <c r="D17" s="85">
        <f t="shared" si="1"/>
        <v>244530.55</v>
      </c>
      <c r="E17" s="100">
        <f t="shared" si="2"/>
        <v>145794.96</v>
      </c>
      <c r="F17" s="91">
        <v>36456.82</v>
      </c>
      <c r="G17" s="5">
        <v>12693.03</v>
      </c>
      <c r="H17" s="5">
        <v>3019.72</v>
      </c>
      <c r="I17" s="5">
        <v>3800</v>
      </c>
      <c r="J17" s="136">
        <v>89825.39</v>
      </c>
      <c r="K17" s="100">
        <f t="shared" si="3"/>
        <v>75160.69</v>
      </c>
      <c r="L17" s="91">
        <v>65056.06</v>
      </c>
      <c r="M17" s="5">
        <v>4721.71</v>
      </c>
      <c r="N17" s="5">
        <v>143</v>
      </c>
      <c r="O17" s="5">
        <v>600</v>
      </c>
      <c r="P17" s="106">
        <v>4639.92</v>
      </c>
      <c r="Q17" s="100">
        <f t="shared" si="4"/>
        <v>23574.9</v>
      </c>
      <c r="R17" s="91">
        <v>20169.46</v>
      </c>
      <c r="S17" s="5">
        <v>2547.7199999999998</v>
      </c>
      <c r="T17" s="5">
        <v>857.72</v>
      </c>
      <c r="U17" s="5">
        <v>0</v>
      </c>
      <c r="V17" s="80">
        <v>0</v>
      </c>
      <c r="X17" s="11"/>
    </row>
    <row r="18" spans="1:24">
      <c r="A18" s="158"/>
      <c r="B18" s="113" t="s">
        <v>20</v>
      </c>
      <c r="C18" s="90">
        <f t="shared" si="0"/>
        <v>291938.62</v>
      </c>
      <c r="D18" s="85">
        <f t="shared" si="1"/>
        <v>291938.62</v>
      </c>
      <c r="E18" s="100">
        <f t="shared" si="2"/>
        <v>160664.69</v>
      </c>
      <c r="F18" s="91">
        <v>36397.83</v>
      </c>
      <c r="G18" s="5">
        <v>20493.22</v>
      </c>
      <c r="H18" s="5">
        <v>1983.87</v>
      </c>
      <c r="I18" s="5">
        <v>2500</v>
      </c>
      <c r="J18" s="136">
        <v>99289.77</v>
      </c>
      <c r="K18" s="100">
        <f t="shared" si="3"/>
        <v>99480.34</v>
      </c>
      <c r="L18" s="91">
        <v>63944.05</v>
      </c>
      <c r="M18" s="5">
        <v>19829.23</v>
      </c>
      <c r="N18" s="5">
        <v>2502.06</v>
      </c>
      <c r="O18" s="5">
        <v>0</v>
      </c>
      <c r="P18" s="106">
        <v>13205</v>
      </c>
      <c r="Q18" s="100">
        <f t="shared" si="4"/>
        <v>31793.59</v>
      </c>
      <c r="R18" s="91">
        <v>20297.75</v>
      </c>
      <c r="S18" s="5">
        <v>10217.11</v>
      </c>
      <c r="T18" s="5">
        <v>1278.73</v>
      </c>
      <c r="U18" s="5">
        <v>0</v>
      </c>
      <c r="V18" s="80">
        <v>0</v>
      </c>
      <c r="X18" s="11"/>
    </row>
    <row r="19" spans="1:24" ht="15.75" thickBot="1">
      <c r="A19" s="158"/>
      <c r="B19" s="114" t="s">
        <v>21</v>
      </c>
      <c r="C19" s="110">
        <f t="shared" si="0"/>
        <v>821336.04</v>
      </c>
      <c r="D19" s="86">
        <f t="shared" si="1"/>
        <v>821336.04</v>
      </c>
      <c r="E19" s="101">
        <f t="shared" si="2"/>
        <v>617988.82000000007</v>
      </c>
      <c r="F19" s="92">
        <v>41555.480000000003</v>
      </c>
      <c r="G19" s="6">
        <v>9465.2099999999991</v>
      </c>
      <c r="H19" s="6">
        <v>0</v>
      </c>
      <c r="I19" s="6">
        <v>3873</v>
      </c>
      <c r="J19" s="142">
        <v>563095.13</v>
      </c>
      <c r="K19" s="101">
        <f t="shared" si="3"/>
        <v>144954.75</v>
      </c>
      <c r="L19" s="92">
        <v>64499.76</v>
      </c>
      <c r="M19" s="6">
        <v>8697.5400000000009</v>
      </c>
      <c r="N19" s="6">
        <v>1022.4</v>
      </c>
      <c r="O19" s="6">
        <v>400</v>
      </c>
      <c r="P19" s="107">
        <v>70335.05</v>
      </c>
      <c r="Q19" s="101">
        <f t="shared" si="4"/>
        <v>58392.47</v>
      </c>
      <c r="R19" s="92">
        <v>20573.349999999999</v>
      </c>
      <c r="S19" s="6">
        <v>5325.92</v>
      </c>
      <c r="T19" s="6">
        <v>2493.1999999999998</v>
      </c>
      <c r="U19" s="6">
        <v>0</v>
      </c>
      <c r="V19" s="82">
        <v>30000</v>
      </c>
      <c r="X19" s="11"/>
    </row>
    <row r="20" spans="1:24" ht="15.75" thickBot="1">
      <c r="A20" s="159"/>
      <c r="B20" s="115" t="s">
        <v>22</v>
      </c>
      <c r="C20" s="93">
        <f>SUM(C8:C19)</f>
        <v>2861152.5700000003</v>
      </c>
      <c r="D20" s="87">
        <f t="shared" ref="D20:V20" si="5">SUM(D8:D19)</f>
        <v>2861152.5700000003</v>
      </c>
      <c r="E20" s="102">
        <f t="shared" si="5"/>
        <v>1511057.35</v>
      </c>
      <c r="F20" s="93">
        <f t="shared" si="5"/>
        <v>427292.93000000005</v>
      </c>
      <c r="G20" s="70">
        <f t="shared" si="5"/>
        <v>112151.47999999998</v>
      </c>
      <c r="H20" s="70">
        <f t="shared" si="5"/>
        <v>25999.660000000003</v>
      </c>
      <c r="I20" s="70">
        <f t="shared" si="5"/>
        <v>36658.800000000003</v>
      </c>
      <c r="J20" s="71">
        <f t="shared" si="5"/>
        <v>908954.48</v>
      </c>
      <c r="K20" s="102">
        <f t="shared" si="5"/>
        <v>1002597.88</v>
      </c>
      <c r="L20" s="93">
        <f t="shared" si="5"/>
        <v>779000.35000000009</v>
      </c>
      <c r="M20" s="70">
        <f t="shared" si="5"/>
        <v>49416.659999999996</v>
      </c>
      <c r="N20" s="70">
        <f t="shared" si="5"/>
        <v>10316.66</v>
      </c>
      <c r="O20" s="70">
        <f t="shared" si="5"/>
        <v>11000</v>
      </c>
      <c r="P20" s="87">
        <f t="shared" si="5"/>
        <v>152864.21000000002</v>
      </c>
      <c r="Q20" s="102">
        <f t="shared" si="5"/>
        <v>347497.33999999997</v>
      </c>
      <c r="R20" s="93">
        <f t="shared" si="5"/>
        <v>244770.81</v>
      </c>
      <c r="S20" s="70">
        <f t="shared" si="5"/>
        <v>64637.88</v>
      </c>
      <c r="T20" s="70">
        <f t="shared" si="5"/>
        <v>8088.6500000000005</v>
      </c>
      <c r="U20" s="70">
        <f t="shared" si="5"/>
        <v>0</v>
      </c>
      <c r="V20" s="71">
        <f t="shared" si="5"/>
        <v>30000</v>
      </c>
      <c r="X20" s="11"/>
    </row>
    <row r="21" spans="1:24">
      <c r="A21" s="160">
        <v>2019</v>
      </c>
      <c r="B21" s="112" t="s">
        <v>23</v>
      </c>
      <c r="C21" s="90">
        <f t="shared" ref="C21:C32" si="6">E21+K21+Q21</f>
        <v>130723.87</v>
      </c>
      <c r="D21" s="85">
        <f t="shared" ref="D21:D32" si="7">+E21+K21+Q21</f>
        <v>130723.87</v>
      </c>
      <c r="E21" s="99">
        <f t="shared" ref="E21:E32" si="8">F21+G21+H21+I21+J21</f>
        <v>43150.679999999993</v>
      </c>
      <c r="F21" s="94">
        <v>36256.589999999997</v>
      </c>
      <c r="G21" s="1">
        <v>4727.45</v>
      </c>
      <c r="H21" s="1">
        <v>2166.64</v>
      </c>
      <c r="I21" s="1">
        <v>0</v>
      </c>
      <c r="J21" s="79">
        <v>0</v>
      </c>
      <c r="K21" s="99">
        <f t="shared" si="3"/>
        <v>65208.22</v>
      </c>
      <c r="L21" s="90">
        <v>63745.26</v>
      </c>
      <c r="M21" s="1">
        <v>1052.1099999999999</v>
      </c>
      <c r="N21" s="1">
        <v>410.85</v>
      </c>
      <c r="O21" s="1">
        <v>0</v>
      </c>
      <c r="P21" s="85">
        <v>0</v>
      </c>
      <c r="Q21" s="99">
        <f t="shared" si="4"/>
        <v>22364.969999999998</v>
      </c>
      <c r="R21" s="90">
        <v>20225.439999999999</v>
      </c>
      <c r="S21" s="1">
        <v>1766.61</v>
      </c>
      <c r="T21" s="1">
        <v>372.92</v>
      </c>
      <c r="U21" s="1">
        <v>0</v>
      </c>
      <c r="V21" s="79">
        <v>0</v>
      </c>
      <c r="X21" s="11"/>
    </row>
    <row r="22" spans="1:24">
      <c r="A22" s="161"/>
      <c r="B22" s="113" t="s">
        <v>24</v>
      </c>
      <c r="C22" s="90">
        <f t="shared" si="6"/>
        <v>133097.43</v>
      </c>
      <c r="D22" s="85">
        <f t="shared" si="7"/>
        <v>133097.43</v>
      </c>
      <c r="E22" s="100">
        <f t="shared" si="8"/>
        <v>44673.39</v>
      </c>
      <c r="F22" s="95">
        <v>35928.949999999997</v>
      </c>
      <c r="G22" s="5">
        <v>4950.8</v>
      </c>
      <c r="H22" s="5">
        <v>2166.64</v>
      </c>
      <c r="I22" s="5">
        <v>1627</v>
      </c>
      <c r="J22" s="80">
        <v>0</v>
      </c>
      <c r="K22" s="100">
        <f t="shared" si="3"/>
        <v>65139.99</v>
      </c>
      <c r="L22" s="91">
        <v>64849.86</v>
      </c>
      <c r="M22" s="5">
        <v>265.63</v>
      </c>
      <c r="N22" s="5">
        <v>24.5</v>
      </c>
      <c r="O22" s="5">
        <v>0</v>
      </c>
      <c r="P22" s="106">
        <v>0</v>
      </c>
      <c r="Q22" s="100">
        <f t="shared" si="4"/>
        <v>23284.049999999996</v>
      </c>
      <c r="R22" s="91">
        <v>21588.67</v>
      </c>
      <c r="S22" s="5">
        <v>1227.51</v>
      </c>
      <c r="T22" s="5">
        <v>467.87</v>
      </c>
      <c r="U22" s="5">
        <v>0</v>
      </c>
      <c r="V22" s="80">
        <v>0</v>
      </c>
      <c r="X22" s="11"/>
    </row>
    <row r="23" spans="1:24">
      <c r="A23" s="161"/>
      <c r="B23" s="113" t="s">
        <v>25</v>
      </c>
      <c r="C23" s="90">
        <f t="shared" si="6"/>
        <v>155945.76</v>
      </c>
      <c r="D23" s="85">
        <f t="shared" si="7"/>
        <v>155945.76</v>
      </c>
      <c r="E23" s="100">
        <f t="shared" si="8"/>
        <v>62299.55000000001</v>
      </c>
      <c r="F23" s="95">
        <v>37110.300000000003</v>
      </c>
      <c r="G23" s="5">
        <v>15524.27</v>
      </c>
      <c r="H23" s="5">
        <v>4064.98</v>
      </c>
      <c r="I23" s="5">
        <v>5600</v>
      </c>
      <c r="J23" s="80">
        <v>0</v>
      </c>
      <c r="K23" s="100">
        <f t="shared" si="3"/>
        <v>67776.92</v>
      </c>
      <c r="L23" s="91">
        <v>64628.92</v>
      </c>
      <c r="M23" s="5">
        <v>2352</v>
      </c>
      <c r="N23" s="5">
        <v>796</v>
      </c>
      <c r="O23" s="5">
        <v>0</v>
      </c>
      <c r="P23" s="106">
        <v>0</v>
      </c>
      <c r="Q23" s="100">
        <f t="shared" si="4"/>
        <v>25869.29</v>
      </c>
      <c r="R23" s="91">
        <v>19863.28</v>
      </c>
      <c r="S23" s="5">
        <v>5944.01</v>
      </c>
      <c r="T23" s="5">
        <v>62</v>
      </c>
      <c r="U23" s="5">
        <v>0</v>
      </c>
      <c r="V23" s="80">
        <v>0</v>
      </c>
    </row>
    <row r="24" spans="1:24">
      <c r="A24" s="161"/>
      <c r="B24" s="113" t="s">
        <v>26</v>
      </c>
      <c r="C24" s="90">
        <f t="shared" si="6"/>
        <v>214592.12999999998</v>
      </c>
      <c r="D24" s="85">
        <f t="shared" si="7"/>
        <v>214592.12999999998</v>
      </c>
      <c r="E24" s="100">
        <f t="shared" si="8"/>
        <v>105204.92</v>
      </c>
      <c r="F24" s="91">
        <v>36144.43</v>
      </c>
      <c r="G24" s="5">
        <v>11315.39</v>
      </c>
      <c r="H24" s="5">
        <v>3813.1</v>
      </c>
      <c r="I24" s="5">
        <v>100</v>
      </c>
      <c r="J24" s="80">
        <v>53832</v>
      </c>
      <c r="K24" s="100">
        <f t="shared" si="3"/>
        <v>84520.75</v>
      </c>
      <c r="L24" s="91">
        <v>65732.320000000007</v>
      </c>
      <c r="M24" s="5">
        <v>7202.43</v>
      </c>
      <c r="N24" s="5">
        <v>86</v>
      </c>
      <c r="O24" s="5">
        <v>11500</v>
      </c>
      <c r="P24" s="106">
        <v>0</v>
      </c>
      <c r="Q24" s="100">
        <f t="shared" si="4"/>
        <v>24866.46</v>
      </c>
      <c r="R24" s="91">
        <v>19417</v>
      </c>
      <c r="S24" s="5">
        <v>5031.5200000000004</v>
      </c>
      <c r="T24" s="5">
        <v>417.94</v>
      </c>
      <c r="U24" s="5">
        <v>0</v>
      </c>
      <c r="V24" s="80">
        <v>0</v>
      </c>
    </row>
    <row r="25" spans="1:24">
      <c r="A25" s="161"/>
      <c r="B25" s="113" t="s">
        <v>27</v>
      </c>
      <c r="C25" s="90">
        <f t="shared" si="6"/>
        <v>226837.95</v>
      </c>
      <c r="D25" s="85">
        <f t="shared" si="7"/>
        <v>226837.95</v>
      </c>
      <c r="E25" s="100">
        <f t="shared" si="8"/>
        <v>124909.4</v>
      </c>
      <c r="F25" s="95">
        <v>37326.129999999997</v>
      </c>
      <c r="G25" s="5">
        <v>10087.530000000001</v>
      </c>
      <c r="H25" s="5">
        <v>2167.94</v>
      </c>
      <c r="I25" s="5">
        <v>9006.7999999999993</v>
      </c>
      <c r="J25" s="80">
        <v>66321</v>
      </c>
      <c r="K25" s="100">
        <f t="shared" si="3"/>
        <v>76279.86</v>
      </c>
      <c r="L25" s="91">
        <v>65161.27</v>
      </c>
      <c r="M25" s="5">
        <v>9792.93</v>
      </c>
      <c r="N25" s="5">
        <v>1325.66</v>
      </c>
      <c r="O25" s="5">
        <v>0</v>
      </c>
      <c r="P25" s="106">
        <v>0</v>
      </c>
      <c r="Q25" s="100">
        <f t="shared" si="4"/>
        <v>25648.690000000002</v>
      </c>
      <c r="R25" s="91">
        <v>20435.57</v>
      </c>
      <c r="S25" s="5">
        <v>4191.33</v>
      </c>
      <c r="T25" s="5">
        <v>1021.79</v>
      </c>
      <c r="U25" s="5">
        <v>0</v>
      </c>
      <c r="V25" s="80">
        <v>0</v>
      </c>
    </row>
    <row r="26" spans="1:24">
      <c r="A26" s="161"/>
      <c r="B26" s="113" t="s">
        <v>28</v>
      </c>
      <c r="C26" s="90">
        <f t="shared" si="6"/>
        <v>255464.65999999997</v>
      </c>
      <c r="D26" s="85">
        <f t="shared" si="7"/>
        <v>255464.65999999997</v>
      </c>
      <c r="E26" s="100">
        <f t="shared" si="8"/>
        <v>139478.71</v>
      </c>
      <c r="F26" s="95">
        <v>36865.26</v>
      </c>
      <c r="G26" s="5">
        <v>5909.38</v>
      </c>
      <c r="H26" s="5">
        <v>1926.37</v>
      </c>
      <c r="I26" s="5">
        <v>19800</v>
      </c>
      <c r="J26" s="80">
        <v>74977.7</v>
      </c>
      <c r="K26" s="100">
        <f t="shared" si="3"/>
        <v>88986.87</v>
      </c>
      <c r="L26" s="91">
        <v>65687.539999999994</v>
      </c>
      <c r="M26" s="5">
        <v>6815.04</v>
      </c>
      <c r="N26" s="5">
        <v>0</v>
      </c>
      <c r="O26" s="5">
        <v>3000</v>
      </c>
      <c r="P26" s="106">
        <v>13484.29</v>
      </c>
      <c r="Q26" s="100">
        <f t="shared" si="4"/>
        <v>26999.079999999998</v>
      </c>
      <c r="R26" s="91">
        <v>21450.92</v>
      </c>
      <c r="S26" s="5">
        <v>5239.13</v>
      </c>
      <c r="T26" s="5">
        <v>309.02999999999997</v>
      </c>
      <c r="U26" s="5">
        <v>0</v>
      </c>
      <c r="V26" s="80">
        <v>0</v>
      </c>
    </row>
    <row r="27" spans="1:24">
      <c r="A27" s="161"/>
      <c r="B27" s="113" t="s">
        <v>29</v>
      </c>
      <c r="C27" s="90">
        <f t="shared" si="6"/>
        <v>199677.78000000003</v>
      </c>
      <c r="D27" s="85">
        <f t="shared" si="7"/>
        <v>199677.78000000003</v>
      </c>
      <c r="E27" s="100">
        <f t="shared" si="8"/>
        <v>96596.85</v>
      </c>
      <c r="F27" s="95">
        <v>39293.129999999997</v>
      </c>
      <c r="G27" s="5">
        <v>13595.62</v>
      </c>
      <c r="H27" s="5">
        <v>2304</v>
      </c>
      <c r="I27" s="5">
        <v>3250</v>
      </c>
      <c r="J27" s="80">
        <v>38154.1</v>
      </c>
      <c r="K27" s="100">
        <f t="shared" si="3"/>
        <v>75486.13</v>
      </c>
      <c r="L27" s="91">
        <v>64973.02</v>
      </c>
      <c r="M27" s="5">
        <v>9711.92</v>
      </c>
      <c r="N27" s="5">
        <v>801.19</v>
      </c>
      <c r="O27" s="5">
        <v>0</v>
      </c>
      <c r="P27" s="106">
        <v>0</v>
      </c>
      <c r="Q27" s="100">
        <f t="shared" si="4"/>
        <v>27594.800000000003</v>
      </c>
      <c r="R27" s="91">
        <v>22603.61</v>
      </c>
      <c r="S27" s="5">
        <v>3336.7</v>
      </c>
      <c r="T27" s="5">
        <v>1654.49</v>
      </c>
      <c r="U27" s="5">
        <v>0</v>
      </c>
      <c r="V27" s="80">
        <v>0</v>
      </c>
    </row>
    <row r="28" spans="1:24">
      <c r="A28" s="161"/>
      <c r="B28" s="113" t="s">
        <v>30</v>
      </c>
      <c r="C28" s="90">
        <f t="shared" si="6"/>
        <v>234646.94</v>
      </c>
      <c r="D28" s="85">
        <f t="shared" si="7"/>
        <v>234646.94</v>
      </c>
      <c r="E28" s="100">
        <f t="shared" si="8"/>
        <v>92750.989999999991</v>
      </c>
      <c r="F28" s="95">
        <v>36971.72</v>
      </c>
      <c r="G28" s="5">
        <v>13548.21</v>
      </c>
      <c r="H28" s="5">
        <v>2381.06</v>
      </c>
      <c r="I28" s="5">
        <v>2200</v>
      </c>
      <c r="J28" s="80">
        <v>37650</v>
      </c>
      <c r="K28" s="100">
        <f t="shared" si="3"/>
        <v>68707.02</v>
      </c>
      <c r="L28" s="91">
        <v>66564.92</v>
      </c>
      <c r="M28" s="5">
        <v>243.77</v>
      </c>
      <c r="N28" s="5">
        <v>458.41</v>
      </c>
      <c r="O28" s="5">
        <v>0</v>
      </c>
      <c r="P28" s="106">
        <v>1439.92</v>
      </c>
      <c r="Q28" s="100">
        <f t="shared" si="4"/>
        <v>73188.929999999993</v>
      </c>
      <c r="R28" s="91">
        <v>20199.37</v>
      </c>
      <c r="S28" s="5">
        <v>14643.62</v>
      </c>
      <c r="T28" s="5">
        <v>449.94</v>
      </c>
      <c r="U28" s="5">
        <v>0</v>
      </c>
      <c r="V28" s="80">
        <v>37896</v>
      </c>
    </row>
    <row r="29" spans="1:24">
      <c r="A29" s="161"/>
      <c r="B29" s="113" t="s">
        <v>31</v>
      </c>
      <c r="C29" s="90">
        <f t="shared" si="6"/>
        <v>234317.25</v>
      </c>
      <c r="D29" s="85">
        <f t="shared" si="7"/>
        <v>234317.25</v>
      </c>
      <c r="E29" s="100">
        <f t="shared" si="8"/>
        <v>145340.4</v>
      </c>
      <c r="F29" s="95">
        <v>37330.5</v>
      </c>
      <c r="G29" s="5">
        <v>7712.88</v>
      </c>
      <c r="H29" s="5">
        <v>2562.41</v>
      </c>
      <c r="I29" s="5">
        <v>0</v>
      </c>
      <c r="J29" s="80">
        <v>97734.61</v>
      </c>
      <c r="K29" s="100">
        <f t="shared" si="3"/>
        <v>66265.240000000005</v>
      </c>
      <c r="L29" s="91">
        <v>64644.13</v>
      </c>
      <c r="M29" s="5">
        <v>1097</v>
      </c>
      <c r="N29" s="5">
        <v>524.11</v>
      </c>
      <c r="O29" s="5">
        <v>0</v>
      </c>
      <c r="P29" s="106">
        <v>0</v>
      </c>
      <c r="Q29" s="100">
        <f t="shared" si="4"/>
        <v>22711.61</v>
      </c>
      <c r="R29" s="91">
        <v>20199.37</v>
      </c>
      <c r="S29" s="5">
        <v>2064.4</v>
      </c>
      <c r="T29" s="5">
        <v>447.84</v>
      </c>
      <c r="U29" s="5">
        <v>0</v>
      </c>
      <c r="V29" s="80">
        <v>0</v>
      </c>
    </row>
    <row r="30" spans="1:24">
      <c r="A30" s="161"/>
      <c r="B30" s="113" t="s">
        <v>32</v>
      </c>
      <c r="C30" s="90">
        <f t="shared" si="6"/>
        <v>409166.14</v>
      </c>
      <c r="D30" s="85">
        <f t="shared" si="7"/>
        <v>409166.14</v>
      </c>
      <c r="E30" s="100">
        <f t="shared" si="8"/>
        <v>216926</v>
      </c>
      <c r="F30" s="96">
        <v>37181.72</v>
      </c>
      <c r="G30" s="6">
        <v>18201.48</v>
      </c>
      <c r="H30" s="6">
        <v>3913.4</v>
      </c>
      <c r="I30" s="6">
        <v>6569.6</v>
      </c>
      <c r="J30" s="82">
        <v>151059.79999999999</v>
      </c>
      <c r="K30" s="100">
        <f t="shared" si="3"/>
        <v>158461.75</v>
      </c>
      <c r="L30" s="92">
        <v>66121.95</v>
      </c>
      <c r="M30" s="6">
        <v>9110.15</v>
      </c>
      <c r="N30" s="6">
        <v>2006.5</v>
      </c>
      <c r="O30" s="6">
        <v>500</v>
      </c>
      <c r="P30" s="107">
        <v>80723.149999999994</v>
      </c>
      <c r="Q30" s="100">
        <f t="shared" si="4"/>
        <v>33778.39</v>
      </c>
      <c r="R30" s="92">
        <v>20199.37</v>
      </c>
      <c r="S30" s="6">
        <v>13474.93</v>
      </c>
      <c r="T30" s="6">
        <v>104.09</v>
      </c>
      <c r="U30" s="6">
        <v>0</v>
      </c>
      <c r="V30" s="82">
        <v>0</v>
      </c>
    </row>
    <row r="31" spans="1:24">
      <c r="A31" s="161"/>
      <c r="B31" s="113" t="s">
        <v>33</v>
      </c>
      <c r="C31" s="90">
        <f t="shared" si="6"/>
        <v>344624.85</v>
      </c>
      <c r="D31" s="85">
        <f t="shared" si="7"/>
        <v>344624.85</v>
      </c>
      <c r="E31" s="100">
        <f t="shared" si="8"/>
        <v>158108.49</v>
      </c>
      <c r="F31" s="96">
        <v>37731.370000000003</v>
      </c>
      <c r="G31" s="6">
        <v>11622.98</v>
      </c>
      <c r="H31" s="6">
        <v>2858.33</v>
      </c>
      <c r="I31" s="6">
        <v>2150</v>
      </c>
      <c r="J31" s="82">
        <v>103745.81</v>
      </c>
      <c r="K31" s="100">
        <f t="shared" si="3"/>
        <v>161118.85999999999</v>
      </c>
      <c r="L31" s="92">
        <v>64480.43</v>
      </c>
      <c r="M31" s="6">
        <v>17945.34</v>
      </c>
      <c r="N31" s="6">
        <v>815.19</v>
      </c>
      <c r="O31" s="6">
        <v>0</v>
      </c>
      <c r="P31" s="107">
        <v>77877.899999999994</v>
      </c>
      <c r="Q31" s="100">
        <f t="shared" si="4"/>
        <v>25397.5</v>
      </c>
      <c r="R31" s="92">
        <v>21573.68</v>
      </c>
      <c r="S31" s="6">
        <v>2684.97</v>
      </c>
      <c r="T31" s="6">
        <v>1138.8499999999999</v>
      </c>
      <c r="U31" s="6">
        <v>0</v>
      </c>
      <c r="V31" s="82">
        <v>0</v>
      </c>
    </row>
    <row r="32" spans="1:24" ht="15.75" thickBot="1">
      <c r="A32" s="161"/>
      <c r="B32" s="114" t="s">
        <v>34</v>
      </c>
      <c r="C32" s="110">
        <f t="shared" si="6"/>
        <v>594114.1100000001</v>
      </c>
      <c r="D32" s="86">
        <f t="shared" si="7"/>
        <v>594114.1100000001</v>
      </c>
      <c r="E32" s="101">
        <f t="shared" si="8"/>
        <v>342250.24000000005</v>
      </c>
      <c r="F32" s="97">
        <v>38212.980000000003</v>
      </c>
      <c r="G32" s="9">
        <v>8971.25</v>
      </c>
      <c r="H32" s="8">
        <v>2274.86</v>
      </c>
      <c r="I32" s="8">
        <v>1100</v>
      </c>
      <c r="J32" s="83">
        <v>291691.15000000002</v>
      </c>
      <c r="K32" s="101">
        <f t="shared" si="3"/>
        <v>199382.33</v>
      </c>
      <c r="L32" s="109">
        <v>68075.92</v>
      </c>
      <c r="M32" s="9">
        <v>7890.51</v>
      </c>
      <c r="N32" s="8">
        <v>5520.59</v>
      </c>
      <c r="O32" s="8">
        <v>0</v>
      </c>
      <c r="P32" s="108">
        <v>117895.31</v>
      </c>
      <c r="Q32" s="101">
        <f t="shared" si="4"/>
        <v>52481.54</v>
      </c>
      <c r="R32" s="109">
        <v>19998.54</v>
      </c>
      <c r="S32" s="9">
        <v>2275.7600000000002</v>
      </c>
      <c r="T32" s="8">
        <v>2553.2399999999998</v>
      </c>
      <c r="U32" s="8">
        <v>0</v>
      </c>
      <c r="V32" s="83">
        <v>27654</v>
      </c>
    </row>
    <row r="33" spans="1:22" ht="15.75" thickBot="1">
      <c r="A33" s="162"/>
      <c r="B33" s="115" t="s">
        <v>35</v>
      </c>
      <c r="C33" s="93">
        <f>SUM(C21:C32)</f>
        <v>3133208.87</v>
      </c>
      <c r="D33" s="87">
        <f t="shared" ref="D33:V33" si="9">SUM(D21:D32)</f>
        <v>3133208.87</v>
      </c>
      <c r="E33" s="102">
        <f t="shared" si="9"/>
        <v>1571689.6199999999</v>
      </c>
      <c r="F33" s="93">
        <f t="shared" si="9"/>
        <v>446353.07999999996</v>
      </c>
      <c r="G33" s="70">
        <f t="shared" si="9"/>
        <v>126167.23999999999</v>
      </c>
      <c r="H33" s="70">
        <f t="shared" si="9"/>
        <v>32599.730000000003</v>
      </c>
      <c r="I33" s="70">
        <f t="shared" si="9"/>
        <v>51403.4</v>
      </c>
      <c r="J33" s="71">
        <f t="shared" si="9"/>
        <v>915166.17</v>
      </c>
      <c r="K33" s="102">
        <f t="shared" si="9"/>
        <v>1177333.94</v>
      </c>
      <c r="L33" s="93">
        <f t="shared" si="9"/>
        <v>784665.54</v>
      </c>
      <c r="M33" s="70">
        <f t="shared" si="9"/>
        <v>73478.829999999987</v>
      </c>
      <c r="N33" s="70">
        <f t="shared" si="9"/>
        <v>12769</v>
      </c>
      <c r="O33" s="70">
        <f t="shared" si="9"/>
        <v>15000</v>
      </c>
      <c r="P33" s="87">
        <f t="shared" si="9"/>
        <v>291420.57</v>
      </c>
      <c r="Q33" s="102">
        <f t="shared" si="9"/>
        <v>384185.30999999994</v>
      </c>
      <c r="R33" s="93">
        <f t="shared" si="9"/>
        <v>247754.81999999998</v>
      </c>
      <c r="S33" s="70">
        <f t="shared" si="9"/>
        <v>61880.490000000013</v>
      </c>
      <c r="T33" s="70">
        <f t="shared" si="9"/>
        <v>9000</v>
      </c>
      <c r="U33" s="70">
        <f t="shared" si="9"/>
        <v>0</v>
      </c>
      <c r="V33" s="71">
        <f t="shared" si="9"/>
        <v>65550</v>
      </c>
    </row>
    <row r="34" spans="1:22">
      <c r="A34" s="154">
        <v>2020</v>
      </c>
      <c r="B34" s="112" t="s">
        <v>36</v>
      </c>
      <c r="C34" s="90">
        <f t="shared" ref="C34:C45" si="10">E34+K34+Q34</f>
        <v>132665.24</v>
      </c>
      <c r="D34" s="85">
        <f t="shared" ref="D34:D45" si="11">+E34+K34+Q34</f>
        <v>132665.24</v>
      </c>
      <c r="E34" s="99">
        <f t="shared" ref="E34:E45" si="12">F34+G34+H34+I34+J34</f>
        <v>42499.59</v>
      </c>
      <c r="F34" s="90">
        <v>37807.17</v>
      </c>
      <c r="G34" s="1">
        <v>2001.1</v>
      </c>
      <c r="H34" s="1">
        <v>2691.32</v>
      </c>
      <c r="I34" s="1">
        <v>0</v>
      </c>
      <c r="J34" s="79">
        <v>0</v>
      </c>
      <c r="K34" s="99">
        <f t="shared" si="3"/>
        <v>66204.66</v>
      </c>
      <c r="L34" s="90">
        <v>64840.47</v>
      </c>
      <c r="M34" s="1">
        <v>978</v>
      </c>
      <c r="N34" s="1">
        <v>386.19</v>
      </c>
      <c r="O34" s="1">
        <v>0</v>
      </c>
      <c r="P34" s="85">
        <v>0</v>
      </c>
      <c r="Q34" s="99">
        <f t="shared" si="4"/>
        <v>23960.99</v>
      </c>
      <c r="R34" s="90">
        <v>20352.72</v>
      </c>
      <c r="S34" s="1">
        <v>3604.68</v>
      </c>
      <c r="T34" s="13">
        <v>3.59</v>
      </c>
      <c r="U34" s="1">
        <v>0</v>
      </c>
      <c r="V34" s="79">
        <v>0</v>
      </c>
    </row>
    <row r="35" spans="1:22">
      <c r="A35" s="155"/>
      <c r="B35" s="113" t="s">
        <v>37</v>
      </c>
      <c r="C35" s="90">
        <f t="shared" si="10"/>
        <v>149203.72</v>
      </c>
      <c r="D35" s="85">
        <f t="shared" si="11"/>
        <v>149203.72</v>
      </c>
      <c r="E35" s="100">
        <f t="shared" si="12"/>
        <v>53712.38</v>
      </c>
      <c r="F35" s="91">
        <v>36369.64</v>
      </c>
      <c r="G35" s="7">
        <v>10063.92</v>
      </c>
      <c r="H35" s="7">
        <v>2678.82</v>
      </c>
      <c r="I35" s="7">
        <v>4600</v>
      </c>
      <c r="J35" s="80">
        <v>0</v>
      </c>
      <c r="K35" s="100">
        <f t="shared" si="3"/>
        <v>70643.88</v>
      </c>
      <c r="L35" s="91">
        <v>65703.38</v>
      </c>
      <c r="M35" s="7">
        <v>4582.6899999999996</v>
      </c>
      <c r="N35" s="7">
        <v>357.81</v>
      </c>
      <c r="O35" s="7">
        <v>0</v>
      </c>
      <c r="P35" s="106">
        <v>0</v>
      </c>
      <c r="Q35" s="100">
        <f t="shared" si="4"/>
        <v>24847.460000000003</v>
      </c>
      <c r="R35" s="91">
        <v>20001.810000000001</v>
      </c>
      <c r="S35" s="7">
        <v>4772.18</v>
      </c>
      <c r="T35" s="5">
        <v>73.47</v>
      </c>
      <c r="U35" s="7">
        <v>0</v>
      </c>
      <c r="V35" s="80">
        <v>0</v>
      </c>
    </row>
    <row r="36" spans="1:22">
      <c r="A36" s="155"/>
      <c r="B36" s="113" t="s">
        <v>38</v>
      </c>
      <c r="C36" s="90">
        <f t="shared" si="10"/>
        <v>212782.42</v>
      </c>
      <c r="D36" s="85">
        <f t="shared" si="11"/>
        <v>212782.42</v>
      </c>
      <c r="E36" s="100">
        <f t="shared" si="12"/>
        <v>118561.69</v>
      </c>
      <c r="F36" s="91">
        <v>43574.55</v>
      </c>
      <c r="G36" s="7">
        <v>11231.2</v>
      </c>
      <c r="H36" s="7">
        <v>3593.04</v>
      </c>
      <c r="I36" s="7">
        <v>0</v>
      </c>
      <c r="J36" s="80">
        <v>60162.9</v>
      </c>
      <c r="K36" s="100">
        <f t="shared" si="3"/>
        <v>73466.13</v>
      </c>
      <c r="L36" s="91">
        <v>63480.41</v>
      </c>
      <c r="M36" s="7">
        <v>9738.7199999999993</v>
      </c>
      <c r="N36" s="7">
        <v>247</v>
      </c>
      <c r="O36" s="7">
        <v>0</v>
      </c>
      <c r="P36" s="106">
        <v>0</v>
      </c>
      <c r="Q36" s="100">
        <f t="shared" si="4"/>
        <v>20754.599999999999</v>
      </c>
      <c r="R36" s="91">
        <v>18988.41</v>
      </c>
      <c r="S36" s="7">
        <v>1240.25</v>
      </c>
      <c r="T36" s="7">
        <v>525.94000000000005</v>
      </c>
      <c r="U36" s="7">
        <v>0</v>
      </c>
      <c r="V36" s="80">
        <v>0</v>
      </c>
    </row>
    <row r="37" spans="1:22">
      <c r="A37" s="155"/>
      <c r="B37" s="113" t="s">
        <v>39</v>
      </c>
      <c r="C37" s="90">
        <f t="shared" si="10"/>
        <v>228945.14</v>
      </c>
      <c r="D37" s="85">
        <f t="shared" si="11"/>
        <v>228945.14</v>
      </c>
      <c r="E37" s="100">
        <f t="shared" si="12"/>
        <v>125310.48999999999</v>
      </c>
      <c r="F37" s="91">
        <v>37897.53</v>
      </c>
      <c r="G37" s="5">
        <v>30467.42</v>
      </c>
      <c r="H37" s="5">
        <v>4145.54</v>
      </c>
      <c r="I37" s="5">
        <v>12800</v>
      </c>
      <c r="J37" s="80">
        <v>40000</v>
      </c>
      <c r="K37" s="100">
        <f t="shared" si="3"/>
        <v>75000.639999999999</v>
      </c>
      <c r="L37" s="91">
        <v>69327.33</v>
      </c>
      <c r="M37" s="5">
        <v>5673.31</v>
      </c>
      <c r="N37" s="5">
        <v>0</v>
      </c>
      <c r="O37" s="5">
        <v>0</v>
      </c>
      <c r="P37" s="106">
        <v>0</v>
      </c>
      <c r="Q37" s="100">
        <f t="shared" si="4"/>
        <v>28634.01</v>
      </c>
      <c r="R37" s="91">
        <v>28564.01</v>
      </c>
      <c r="S37" s="5">
        <v>70</v>
      </c>
      <c r="T37" s="7">
        <v>0</v>
      </c>
      <c r="U37" s="5">
        <v>0</v>
      </c>
      <c r="V37" s="80">
        <v>0</v>
      </c>
    </row>
    <row r="38" spans="1:22">
      <c r="A38" s="155"/>
      <c r="B38" s="113" t="s">
        <v>40</v>
      </c>
      <c r="C38" s="90">
        <f t="shared" si="10"/>
        <v>162322.00999999998</v>
      </c>
      <c r="D38" s="85">
        <f t="shared" si="11"/>
        <v>162322.00999999998</v>
      </c>
      <c r="E38" s="100">
        <f t="shared" si="12"/>
        <v>46798.74</v>
      </c>
      <c r="F38" s="91">
        <v>39210.03</v>
      </c>
      <c r="G38" s="5">
        <v>3439.6</v>
      </c>
      <c r="H38" s="5">
        <v>3149.11</v>
      </c>
      <c r="I38" s="5">
        <v>1000</v>
      </c>
      <c r="J38" s="80">
        <v>0</v>
      </c>
      <c r="K38" s="100">
        <f t="shared" si="3"/>
        <v>84789.37</v>
      </c>
      <c r="L38" s="91">
        <v>63574.81</v>
      </c>
      <c r="M38" s="5">
        <v>6002.28</v>
      </c>
      <c r="N38" s="5">
        <v>712.28</v>
      </c>
      <c r="O38" s="5">
        <v>14500</v>
      </c>
      <c r="P38" s="106">
        <v>0</v>
      </c>
      <c r="Q38" s="100">
        <f t="shared" si="4"/>
        <v>30733.899999999998</v>
      </c>
      <c r="R38" s="91">
        <v>28047.42</v>
      </c>
      <c r="S38" s="5">
        <v>1662.87</v>
      </c>
      <c r="T38" s="5">
        <v>727.61</v>
      </c>
      <c r="U38" s="5">
        <v>0</v>
      </c>
      <c r="V38" s="80">
        <v>296</v>
      </c>
    </row>
    <row r="39" spans="1:22">
      <c r="A39" s="155"/>
      <c r="B39" s="113" t="s">
        <v>41</v>
      </c>
      <c r="C39" s="90">
        <f t="shared" si="10"/>
        <v>182267.17</v>
      </c>
      <c r="D39" s="85">
        <f t="shared" si="11"/>
        <v>182267.17</v>
      </c>
      <c r="E39" s="100">
        <f t="shared" si="12"/>
        <v>74297.53</v>
      </c>
      <c r="F39" s="91">
        <v>41118.699999999997</v>
      </c>
      <c r="G39" s="5">
        <v>13549.66</v>
      </c>
      <c r="H39" s="5">
        <v>2773.24</v>
      </c>
      <c r="I39" s="5">
        <v>1400</v>
      </c>
      <c r="J39" s="80">
        <v>15455.93</v>
      </c>
      <c r="K39" s="100">
        <f t="shared" si="3"/>
        <v>69529.67</v>
      </c>
      <c r="L39" s="91">
        <v>67760.36</v>
      </c>
      <c r="M39" s="5">
        <v>1357.65</v>
      </c>
      <c r="N39" s="5">
        <v>411.66</v>
      </c>
      <c r="O39" s="5">
        <v>0</v>
      </c>
      <c r="P39" s="106">
        <v>0</v>
      </c>
      <c r="Q39" s="100">
        <f t="shared" si="4"/>
        <v>38439.970000000008</v>
      </c>
      <c r="R39" s="91">
        <v>22289.08</v>
      </c>
      <c r="S39" s="5">
        <v>16127.41</v>
      </c>
      <c r="T39" s="5">
        <v>23.48</v>
      </c>
      <c r="U39" s="5">
        <v>0</v>
      </c>
      <c r="V39" s="80">
        <v>0</v>
      </c>
    </row>
    <row r="40" spans="1:22" s="27" customFormat="1">
      <c r="A40" s="155"/>
      <c r="B40" s="116" t="s">
        <v>42</v>
      </c>
      <c r="C40" s="111">
        <f t="shared" si="10"/>
        <v>224130.52</v>
      </c>
      <c r="D40" s="88">
        <f t="shared" si="11"/>
        <v>224130.52</v>
      </c>
      <c r="E40" s="103">
        <f t="shared" si="12"/>
        <v>108582.91</v>
      </c>
      <c r="F40" s="98">
        <v>39986.559999999998</v>
      </c>
      <c r="G40" s="10">
        <v>6893.93</v>
      </c>
      <c r="H40" s="10">
        <v>2502.42</v>
      </c>
      <c r="I40" s="10">
        <v>17200</v>
      </c>
      <c r="J40" s="136">
        <v>42000</v>
      </c>
      <c r="K40" s="103">
        <f t="shared" si="3"/>
        <v>90476.299999999988</v>
      </c>
      <c r="L40" s="98">
        <v>65130.95</v>
      </c>
      <c r="M40" s="10">
        <v>3145.75</v>
      </c>
      <c r="N40" s="10">
        <v>26</v>
      </c>
      <c r="O40" s="10">
        <v>0</v>
      </c>
      <c r="P40" s="105">
        <v>22173.599999999999</v>
      </c>
      <c r="Q40" s="103">
        <f t="shared" si="4"/>
        <v>25071.309999999998</v>
      </c>
      <c r="R40" s="98">
        <v>23755.39</v>
      </c>
      <c r="S40" s="10">
        <v>1295.92</v>
      </c>
      <c r="T40" s="10">
        <v>20</v>
      </c>
      <c r="U40" s="10">
        <v>0</v>
      </c>
      <c r="V40" s="84">
        <v>0</v>
      </c>
    </row>
    <row r="41" spans="1:22">
      <c r="A41" s="155"/>
      <c r="B41" s="113" t="s">
        <v>43</v>
      </c>
      <c r="C41" s="90">
        <f t="shared" si="10"/>
        <v>173529.94</v>
      </c>
      <c r="D41" s="85">
        <f t="shared" si="11"/>
        <v>173529.94</v>
      </c>
      <c r="E41" s="100">
        <f t="shared" si="12"/>
        <v>62672.899999999994</v>
      </c>
      <c r="F41" s="91">
        <v>39107.879999999997</v>
      </c>
      <c r="G41" s="5">
        <v>12272</v>
      </c>
      <c r="H41" s="5">
        <v>3157.52</v>
      </c>
      <c r="I41" s="5">
        <v>8135.5</v>
      </c>
      <c r="J41" s="80">
        <v>0</v>
      </c>
      <c r="K41" s="100">
        <f t="shared" si="3"/>
        <v>66351.33</v>
      </c>
      <c r="L41" s="91">
        <v>64758.99</v>
      </c>
      <c r="M41" s="5">
        <v>916.34</v>
      </c>
      <c r="N41" s="5">
        <v>676</v>
      </c>
      <c r="O41" s="5">
        <v>0</v>
      </c>
      <c r="P41" s="106"/>
      <c r="Q41" s="100">
        <f t="shared" si="4"/>
        <v>44505.71</v>
      </c>
      <c r="R41" s="91">
        <v>41062.769999999997</v>
      </c>
      <c r="S41" s="5">
        <v>1953</v>
      </c>
      <c r="T41" s="5">
        <v>1489.94</v>
      </c>
      <c r="U41" s="5">
        <v>0</v>
      </c>
      <c r="V41" s="80">
        <v>0</v>
      </c>
    </row>
    <row r="42" spans="1:22">
      <c r="A42" s="155"/>
      <c r="B42" s="113" t="s">
        <v>44</v>
      </c>
      <c r="C42" s="90">
        <f t="shared" si="10"/>
        <v>275411.76999999996</v>
      </c>
      <c r="D42" s="85">
        <f t="shared" si="11"/>
        <v>275411.76999999996</v>
      </c>
      <c r="E42" s="100">
        <f t="shared" si="12"/>
        <v>170786.28</v>
      </c>
      <c r="F42" s="91">
        <v>37629.339999999997</v>
      </c>
      <c r="G42" s="5">
        <v>19100.599999999999</v>
      </c>
      <c r="H42" s="5">
        <v>2841.99</v>
      </c>
      <c r="I42" s="5">
        <v>4120</v>
      </c>
      <c r="J42" s="80">
        <v>107094.35</v>
      </c>
      <c r="K42" s="100">
        <f t="shared" si="3"/>
        <v>82278.109999999986</v>
      </c>
      <c r="L42" s="91">
        <v>65892.429999999993</v>
      </c>
      <c r="M42" s="5">
        <v>6789.5</v>
      </c>
      <c r="N42" s="5">
        <v>749.18</v>
      </c>
      <c r="O42" s="5">
        <v>0</v>
      </c>
      <c r="P42" s="106">
        <v>8847</v>
      </c>
      <c r="Q42" s="100">
        <f t="shared" si="4"/>
        <v>22347.38</v>
      </c>
      <c r="R42" s="91">
        <v>20728.89</v>
      </c>
      <c r="S42" s="5">
        <v>1204.5</v>
      </c>
      <c r="T42" s="5">
        <v>413.99</v>
      </c>
      <c r="U42" s="5">
        <v>0</v>
      </c>
      <c r="V42" s="80"/>
    </row>
    <row r="43" spans="1:22">
      <c r="A43" s="155"/>
      <c r="B43" s="113" t="s">
        <v>45</v>
      </c>
      <c r="C43" s="90">
        <f t="shared" si="10"/>
        <v>278058.78000000003</v>
      </c>
      <c r="D43" s="85">
        <f t="shared" si="11"/>
        <v>278058.78000000003</v>
      </c>
      <c r="E43" s="100">
        <f t="shared" si="12"/>
        <v>116639</v>
      </c>
      <c r="F43" s="91">
        <v>38867.599999999999</v>
      </c>
      <c r="G43" s="5">
        <v>19441.95</v>
      </c>
      <c r="H43" s="5">
        <v>3373.76</v>
      </c>
      <c r="I43" s="5">
        <v>1500</v>
      </c>
      <c r="J43" s="80">
        <v>53455.69</v>
      </c>
      <c r="K43" s="100">
        <f t="shared" si="3"/>
        <v>128771.89</v>
      </c>
      <c r="L43" s="91">
        <v>67917.87</v>
      </c>
      <c r="M43" s="5">
        <v>3910.82</v>
      </c>
      <c r="N43" s="5">
        <v>154</v>
      </c>
      <c r="O43" s="5">
        <v>0</v>
      </c>
      <c r="P43" s="106">
        <v>56789.2</v>
      </c>
      <c r="Q43" s="100">
        <f t="shared" si="4"/>
        <v>32647.89</v>
      </c>
      <c r="R43" s="91">
        <v>20948.22</v>
      </c>
      <c r="S43" s="5">
        <v>11575.99</v>
      </c>
      <c r="T43" s="5">
        <v>123.68</v>
      </c>
      <c r="U43" s="5">
        <v>0</v>
      </c>
      <c r="V43" s="80">
        <v>0</v>
      </c>
    </row>
    <row r="44" spans="1:22">
      <c r="A44" s="155"/>
      <c r="B44" s="113" t="s">
        <v>46</v>
      </c>
      <c r="C44" s="90">
        <f t="shared" si="10"/>
        <v>355833.26</v>
      </c>
      <c r="D44" s="85">
        <f t="shared" si="11"/>
        <v>355833.26</v>
      </c>
      <c r="E44" s="100">
        <f t="shared" si="12"/>
        <v>142639.35</v>
      </c>
      <c r="F44" s="91">
        <v>44563.41</v>
      </c>
      <c r="G44" s="5">
        <v>15887.77</v>
      </c>
      <c r="H44" s="5">
        <v>3678.68</v>
      </c>
      <c r="I44" s="5">
        <v>69950</v>
      </c>
      <c r="J44" s="80">
        <v>8559.49</v>
      </c>
      <c r="K44" s="100">
        <f t="shared" si="3"/>
        <v>171945.19</v>
      </c>
      <c r="L44" s="91">
        <v>66161.06</v>
      </c>
      <c r="M44" s="5">
        <v>15739.06</v>
      </c>
      <c r="N44" s="5">
        <v>52.58</v>
      </c>
      <c r="O44" s="5">
        <v>0</v>
      </c>
      <c r="P44" s="106">
        <v>89992.49</v>
      </c>
      <c r="Q44" s="100">
        <f t="shared" si="4"/>
        <v>41248.720000000001</v>
      </c>
      <c r="R44" s="91">
        <v>31753.89</v>
      </c>
      <c r="S44" s="5">
        <v>8257.17</v>
      </c>
      <c r="T44" s="5">
        <v>1237.6600000000001</v>
      </c>
      <c r="U44" s="5">
        <v>0</v>
      </c>
      <c r="V44" s="80">
        <v>0</v>
      </c>
    </row>
    <row r="45" spans="1:22" ht="15.75" thickBot="1">
      <c r="A45" s="155"/>
      <c r="B45" s="114" t="s">
        <v>47</v>
      </c>
      <c r="C45" s="110">
        <f t="shared" si="10"/>
        <v>712061.76</v>
      </c>
      <c r="D45" s="86">
        <f t="shared" si="11"/>
        <v>712061.76</v>
      </c>
      <c r="E45" s="101">
        <f t="shared" si="12"/>
        <v>391088.44</v>
      </c>
      <c r="F45" s="92">
        <v>40990.959999999999</v>
      </c>
      <c r="G45" s="6">
        <v>43608.57</v>
      </c>
      <c r="H45" s="6">
        <v>4782.55</v>
      </c>
      <c r="I45" s="6">
        <v>20740</v>
      </c>
      <c r="J45" s="82">
        <v>280966.36</v>
      </c>
      <c r="K45" s="101">
        <f t="shared" si="3"/>
        <v>218595.53999999998</v>
      </c>
      <c r="L45" s="92">
        <v>66826.649999999994</v>
      </c>
      <c r="M45" s="6">
        <v>31369.5</v>
      </c>
      <c r="N45" s="6">
        <v>11507.14</v>
      </c>
      <c r="O45" s="6">
        <v>0</v>
      </c>
      <c r="P45" s="107">
        <v>108892.25</v>
      </c>
      <c r="Q45" s="101">
        <f t="shared" si="4"/>
        <v>102377.78</v>
      </c>
      <c r="R45" s="92">
        <v>32275.81</v>
      </c>
      <c r="S45" s="6">
        <v>52429.95</v>
      </c>
      <c r="T45" s="6">
        <v>2672.02</v>
      </c>
      <c r="U45" s="6">
        <v>0</v>
      </c>
      <c r="V45" s="82">
        <v>15000</v>
      </c>
    </row>
    <row r="46" spans="1:22" ht="15.75" thickBot="1">
      <c r="A46" s="156"/>
      <c r="B46" s="115" t="s">
        <v>48</v>
      </c>
      <c r="C46" s="93">
        <f>SUM(C34:C45)</f>
        <v>3087211.7299999995</v>
      </c>
      <c r="D46" s="87">
        <f t="shared" ref="D46:V46" si="13">SUM(D34:D45)</f>
        <v>3087211.7299999995</v>
      </c>
      <c r="E46" s="102">
        <f t="shared" si="13"/>
        <v>1453589.3</v>
      </c>
      <c r="F46" s="93">
        <f t="shared" si="13"/>
        <v>477123.37000000005</v>
      </c>
      <c r="G46" s="70">
        <f t="shared" si="13"/>
        <v>187957.72</v>
      </c>
      <c r="H46" s="70">
        <f t="shared" si="13"/>
        <v>39367.990000000005</v>
      </c>
      <c r="I46" s="70">
        <f t="shared" si="13"/>
        <v>141445.5</v>
      </c>
      <c r="J46" s="71">
        <f t="shared" si="13"/>
        <v>607694.72</v>
      </c>
      <c r="K46" s="102">
        <f t="shared" si="13"/>
        <v>1198052.71</v>
      </c>
      <c r="L46" s="93">
        <f t="shared" si="13"/>
        <v>791374.71000000008</v>
      </c>
      <c r="M46" s="70">
        <f t="shared" si="13"/>
        <v>90203.62</v>
      </c>
      <c r="N46" s="70">
        <f t="shared" si="13"/>
        <v>15279.84</v>
      </c>
      <c r="O46" s="70">
        <f t="shared" si="13"/>
        <v>14500</v>
      </c>
      <c r="P46" s="87">
        <f t="shared" si="13"/>
        <v>286694.53999999998</v>
      </c>
      <c r="Q46" s="102">
        <f t="shared" si="13"/>
        <v>435569.72</v>
      </c>
      <c r="R46" s="93">
        <f t="shared" si="13"/>
        <v>308768.42</v>
      </c>
      <c r="S46" s="70">
        <f t="shared" si="13"/>
        <v>104193.91999999998</v>
      </c>
      <c r="T46" s="70">
        <f t="shared" si="13"/>
        <v>7311.380000000001</v>
      </c>
      <c r="U46" s="70">
        <f t="shared" si="13"/>
        <v>0</v>
      </c>
      <c r="V46" s="71">
        <f t="shared" si="13"/>
        <v>15296</v>
      </c>
    </row>
    <row r="47" spans="1:22">
      <c r="A47" s="144">
        <v>2021</v>
      </c>
      <c r="B47" s="112" t="s">
        <v>67</v>
      </c>
      <c r="C47" s="90">
        <f t="shared" ref="C47:C58" si="14">E47+K47+Q47</f>
        <v>130400.01</v>
      </c>
      <c r="D47" s="85">
        <f t="shared" ref="D47:D58" si="15">+E47+K47+Q47</f>
        <v>130400.01</v>
      </c>
      <c r="E47" s="99">
        <f t="shared" ref="E47:E58" si="16">F47+G47+H47+I47+J47</f>
        <v>36314.57</v>
      </c>
      <c r="F47" s="90">
        <v>36314.57</v>
      </c>
      <c r="G47" s="1">
        <v>0</v>
      </c>
      <c r="H47" s="1">
        <v>0</v>
      </c>
      <c r="I47" s="1">
        <v>0</v>
      </c>
      <c r="J47" s="79">
        <v>0</v>
      </c>
      <c r="K47" s="99">
        <f t="shared" ref="K47:K58" si="17">L47+M47+N47+O47+P47</f>
        <v>67476.55</v>
      </c>
      <c r="L47" s="90">
        <v>67476.55</v>
      </c>
      <c r="M47" s="1"/>
      <c r="N47" s="1"/>
      <c r="O47" s="1"/>
      <c r="P47" s="85"/>
      <c r="Q47" s="99">
        <f t="shared" ref="Q47:Q58" si="18">R47+S47+T47+U47+V47</f>
        <v>26608.89</v>
      </c>
      <c r="R47" s="90">
        <v>26608.89</v>
      </c>
      <c r="S47" s="1">
        <v>0</v>
      </c>
      <c r="T47" s="13"/>
      <c r="U47" s="1"/>
      <c r="V47" s="79"/>
    </row>
    <row r="48" spans="1:22">
      <c r="A48" s="145"/>
      <c r="B48" s="113" t="s">
        <v>68</v>
      </c>
      <c r="C48" s="90">
        <f t="shared" si="14"/>
        <v>209605.41999999998</v>
      </c>
      <c r="D48" s="85">
        <f t="shared" si="15"/>
        <v>209605.41999999998</v>
      </c>
      <c r="E48" s="100">
        <f t="shared" si="16"/>
        <v>96901.34</v>
      </c>
      <c r="F48" s="91">
        <v>39106.15</v>
      </c>
      <c r="G48" s="1">
        <v>17608.95</v>
      </c>
      <c r="H48" s="1">
        <v>4233.57</v>
      </c>
      <c r="I48" s="7">
        <v>2200</v>
      </c>
      <c r="J48" s="80">
        <v>33752.67</v>
      </c>
      <c r="K48" s="100">
        <f t="shared" si="17"/>
        <v>85282.89</v>
      </c>
      <c r="L48" s="91">
        <v>85282.89</v>
      </c>
      <c r="M48" s="7"/>
      <c r="N48" s="7"/>
      <c r="O48" s="7"/>
      <c r="P48" s="106"/>
      <c r="Q48" s="100">
        <f t="shared" si="18"/>
        <v>27421.190000000002</v>
      </c>
      <c r="R48" s="91">
        <v>27114.99</v>
      </c>
      <c r="S48" s="7">
        <v>306.2</v>
      </c>
      <c r="T48" s="5"/>
      <c r="U48" s="7"/>
      <c r="V48" s="80"/>
    </row>
    <row r="49" spans="1:22">
      <c r="A49" s="145"/>
      <c r="B49" s="113" t="s">
        <v>69</v>
      </c>
      <c r="C49" s="90">
        <f t="shared" si="14"/>
        <v>172177.05000000002</v>
      </c>
      <c r="D49" s="85">
        <f t="shared" si="15"/>
        <v>172177.05000000002</v>
      </c>
      <c r="E49" s="100">
        <f t="shared" si="16"/>
        <v>57388.69</v>
      </c>
      <c r="F49" s="91">
        <v>38495.51</v>
      </c>
      <c r="G49" s="7">
        <v>11873.25</v>
      </c>
      <c r="H49" s="7">
        <v>4319.93</v>
      </c>
      <c r="I49" s="7">
        <v>2700</v>
      </c>
      <c r="J49" s="80">
        <v>0</v>
      </c>
      <c r="K49" s="100">
        <f t="shared" si="17"/>
        <v>82584.89</v>
      </c>
      <c r="L49" s="91">
        <v>67304.52</v>
      </c>
      <c r="M49" s="7">
        <v>14942.37</v>
      </c>
      <c r="N49" s="7">
        <v>338</v>
      </c>
      <c r="O49" s="7">
        <v>0</v>
      </c>
      <c r="P49" s="106">
        <v>0</v>
      </c>
      <c r="Q49" s="100">
        <f t="shared" si="18"/>
        <v>32203.47</v>
      </c>
      <c r="R49" s="91">
        <v>27650.54</v>
      </c>
      <c r="S49" s="7">
        <v>4386.45</v>
      </c>
      <c r="T49" s="7">
        <v>166.48</v>
      </c>
      <c r="U49" s="7"/>
      <c r="V49" s="80"/>
    </row>
    <row r="50" spans="1:22">
      <c r="A50" s="145"/>
      <c r="B50" s="113" t="s">
        <v>70</v>
      </c>
      <c r="C50" s="90">
        <f t="shared" si="14"/>
        <v>187448.53</v>
      </c>
      <c r="D50" s="85">
        <f t="shared" si="15"/>
        <v>187448.53</v>
      </c>
      <c r="E50" s="100">
        <f t="shared" si="16"/>
        <v>88853.03</v>
      </c>
      <c r="F50" s="91">
        <v>38398.79</v>
      </c>
      <c r="G50" s="5">
        <v>11560.63</v>
      </c>
      <c r="H50" s="5">
        <v>7147.94</v>
      </c>
      <c r="I50" s="5">
        <v>3530</v>
      </c>
      <c r="J50" s="80">
        <v>28215.67</v>
      </c>
      <c r="K50" s="100">
        <f t="shared" si="17"/>
        <v>72370.789999999994</v>
      </c>
      <c r="L50" s="91">
        <v>67310.509999999995</v>
      </c>
      <c r="M50" s="5">
        <v>4372.22</v>
      </c>
      <c r="N50" s="5">
        <v>688.06</v>
      </c>
      <c r="O50" s="5"/>
      <c r="P50" s="106"/>
      <c r="Q50" s="100">
        <f t="shared" si="18"/>
        <v>26224.71</v>
      </c>
      <c r="R50" s="91">
        <v>24441.39</v>
      </c>
      <c r="S50" s="5">
        <v>1712.63</v>
      </c>
      <c r="T50" s="7">
        <v>70.69</v>
      </c>
      <c r="U50" s="5"/>
      <c r="V50" s="80"/>
    </row>
    <row r="51" spans="1:22">
      <c r="A51" s="145"/>
      <c r="B51" s="113" t="s">
        <v>71</v>
      </c>
      <c r="C51" s="90">
        <f t="shared" si="14"/>
        <v>186116.43999999997</v>
      </c>
      <c r="D51" s="85">
        <f t="shared" si="15"/>
        <v>186116.43999999997</v>
      </c>
      <c r="E51" s="100">
        <f t="shared" si="16"/>
        <v>68207.08</v>
      </c>
      <c r="F51" s="91">
        <v>37940.42</v>
      </c>
      <c r="G51" s="5">
        <v>15529.49</v>
      </c>
      <c r="H51" s="5">
        <v>3489.84</v>
      </c>
      <c r="I51" s="5">
        <v>0</v>
      </c>
      <c r="J51" s="80">
        <v>11247.33</v>
      </c>
      <c r="K51" s="100">
        <f t="shared" si="17"/>
        <v>83784.51999999999</v>
      </c>
      <c r="L51" s="91">
        <v>67860.73</v>
      </c>
      <c r="M51" s="5">
        <v>14284.25</v>
      </c>
      <c r="N51" s="5">
        <v>1639.54</v>
      </c>
      <c r="O51" s="5"/>
      <c r="P51" s="106"/>
      <c r="Q51" s="100">
        <f t="shared" si="18"/>
        <v>34124.839999999997</v>
      </c>
      <c r="R51" s="91">
        <v>26998.23</v>
      </c>
      <c r="S51" s="5">
        <v>1896.03</v>
      </c>
      <c r="T51" s="5">
        <v>355.7</v>
      </c>
      <c r="U51" s="5">
        <v>0</v>
      </c>
      <c r="V51" s="80">
        <v>4874.88</v>
      </c>
    </row>
    <row r="52" spans="1:22">
      <c r="A52" s="145"/>
      <c r="B52" s="113" t="s">
        <v>72</v>
      </c>
      <c r="C52" s="90">
        <f t="shared" si="14"/>
        <v>295587.84000000003</v>
      </c>
      <c r="D52" s="85">
        <f t="shared" si="15"/>
        <v>295587.84000000003</v>
      </c>
      <c r="E52" s="100">
        <f t="shared" si="16"/>
        <v>109556.39000000001</v>
      </c>
      <c r="F52" s="91">
        <v>36976.99</v>
      </c>
      <c r="G52" s="5">
        <v>23879.11</v>
      </c>
      <c r="H52" s="5">
        <v>2742.56</v>
      </c>
      <c r="I52" s="5">
        <v>10455</v>
      </c>
      <c r="J52" s="80">
        <v>35502.730000000003</v>
      </c>
      <c r="K52" s="100">
        <f t="shared" si="17"/>
        <v>134284.81</v>
      </c>
      <c r="L52" s="91">
        <v>71203.59</v>
      </c>
      <c r="M52" s="5">
        <v>7620.58</v>
      </c>
      <c r="N52" s="5">
        <v>0</v>
      </c>
      <c r="O52" s="5">
        <v>15000</v>
      </c>
      <c r="P52" s="106">
        <v>40460.639999999999</v>
      </c>
      <c r="Q52" s="100">
        <f t="shared" si="18"/>
        <v>51746.64</v>
      </c>
      <c r="R52" s="91">
        <v>23901.53</v>
      </c>
      <c r="S52" s="5">
        <v>27763</v>
      </c>
      <c r="T52" s="5">
        <v>82.11</v>
      </c>
      <c r="U52" s="5"/>
      <c r="V52" s="80"/>
    </row>
    <row r="53" spans="1:22">
      <c r="A53" s="145"/>
      <c r="B53" s="116" t="s">
        <v>73</v>
      </c>
      <c r="C53" s="111">
        <f t="shared" si="14"/>
        <v>154802.10999999999</v>
      </c>
      <c r="D53" s="88">
        <f t="shared" si="15"/>
        <v>154802.10999999999</v>
      </c>
      <c r="E53" s="103">
        <f t="shared" si="16"/>
        <v>53841.91</v>
      </c>
      <c r="F53" s="98">
        <v>36797.75</v>
      </c>
      <c r="G53" s="10">
        <v>13267.16</v>
      </c>
      <c r="H53" s="10">
        <v>392</v>
      </c>
      <c r="I53" s="10">
        <v>3385</v>
      </c>
      <c r="J53" s="136">
        <v>0</v>
      </c>
      <c r="K53" s="103">
        <f t="shared" si="17"/>
        <v>76953.06</v>
      </c>
      <c r="L53" s="98">
        <v>67459.87</v>
      </c>
      <c r="M53" s="10">
        <v>8557.19</v>
      </c>
      <c r="N53" s="10">
        <v>936</v>
      </c>
      <c r="O53" s="10">
        <v>0</v>
      </c>
      <c r="P53" s="105">
        <v>0</v>
      </c>
      <c r="Q53" s="103">
        <f t="shared" si="18"/>
        <v>24007.14</v>
      </c>
      <c r="R53" s="98">
        <v>21756.95</v>
      </c>
      <c r="S53" s="10">
        <v>1155.76</v>
      </c>
      <c r="T53" s="10">
        <v>1094.43</v>
      </c>
      <c r="U53" s="10">
        <v>0</v>
      </c>
      <c r="V53" s="136">
        <v>0</v>
      </c>
    </row>
    <row r="54" spans="1:22">
      <c r="A54" s="145"/>
      <c r="B54" s="113" t="s">
        <v>74</v>
      </c>
      <c r="C54" s="90">
        <f t="shared" si="14"/>
        <v>175095.72</v>
      </c>
      <c r="D54" s="85">
        <f t="shared" si="15"/>
        <v>175095.72</v>
      </c>
      <c r="E54" s="100">
        <f t="shared" si="16"/>
        <v>71823.210000000006</v>
      </c>
      <c r="F54" s="91">
        <v>36354.33</v>
      </c>
      <c r="G54" s="5">
        <v>16558.939999999999</v>
      </c>
      <c r="H54" s="5">
        <v>5703.74</v>
      </c>
      <c r="I54" s="5">
        <v>2895</v>
      </c>
      <c r="J54" s="80">
        <v>10311.200000000001</v>
      </c>
      <c r="K54" s="100">
        <f t="shared" si="17"/>
        <v>73601.27</v>
      </c>
      <c r="L54" s="91">
        <v>67592.490000000005</v>
      </c>
      <c r="M54" s="5">
        <v>5187</v>
      </c>
      <c r="N54" s="5">
        <v>821.78</v>
      </c>
      <c r="O54" s="5"/>
      <c r="P54" s="106"/>
      <c r="Q54" s="100">
        <f t="shared" si="18"/>
        <v>29671.24</v>
      </c>
      <c r="R54" s="91">
        <v>25704.17</v>
      </c>
      <c r="S54" s="5">
        <v>3326.51</v>
      </c>
      <c r="T54" s="5">
        <v>640.55999999999995</v>
      </c>
      <c r="U54" s="5"/>
      <c r="V54" s="80"/>
    </row>
    <row r="55" spans="1:22">
      <c r="A55" s="145"/>
      <c r="B55" s="113" t="s">
        <v>75</v>
      </c>
      <c r="C55" s="90">
        <f t="shared" si="14"/>
        <v>195852.42</v>
      </c>
      <c r="D55" s="85">
        <f t="shared" si="15"/>
        <v>195852.42</v>
      </c>
      <c r="E55" s="100">
        <f t="shared" si="16"/>
        <v>90961.63</v>
      </c>
      <c r="F55" s="91">
        <v>36754.29</v>
      </c>
      <c r="G55" s="5">
        <v>8674.4599999999991</v>
      </c>
      <c r="H55" s="5">
        <v>4159.5</v>
      </c>
      <c r="I55" s="5">
        <v>20090</v>
      </c>
      <c r="J55" s="80">
        <v>21283.38</v>
      </c>
      <c r="K55" s="100">
        <f t="shared" si="17"/>
        <v>74155.58</v>
      </c>
      <c r="L55" s="91">
        <v>69425.58</v>
      </c>
      <c r="M55" s="5">
        <v>4327</v>
      </c>
      <c r="N55" s="5">
        <v>403</v>
      </c>
      <c r="O55" s="5">
        <v>0</v>
      </c>
      <c r="P55" s="106">
        <v>0</v>
      </c>
      <c r="Q55" s="100">
        <f t="shared" si="18"/>
        <v>30735.21</v>
      </c>
      <c r="R55" s="91">
        <v>25069.21</v>
      </c>
      <c r="S55" s="5">
        <v>4955.6499999999996</v>
      </c>
      <c r="T55" s="5">
        <v>710.35</v>
      </c>
      <c r="U55" s="5">
        <v>0</v>
      </c>
      <c r="V55" s="80">
        <v>0</v>
      </c>
    </row>
    <row r="56" spans="1:22">
      <c r="A56" s="145"/>
      <c r="B56" s="113" t="s">
        <v>76</v>
      </c>
      <c r="C56" s="90">
        <f t="shared" si="14"/>
        <v>297233.08</v>
      </c>
      <c r="D56" s="85">
        <f t="shared" si="15"/>
        <v>297233.08</v>
      </c>
      <c r="E56" s="100">
        <f t="shared" si="16"/>
        <v>181519.84</v>
      </c>
      <c r="F56" s="91">
        <v>33274.879999999997</v>
      </c>
      <c r="G56" s="5">
        <v>14952.65</v>
      </c>
      <c r="H56" s="5">
        <v>5205.51</v>
      </c>
      <c r="I56" s="5">
        <v>3900</v>
      </c>
      <c r="J56" s="80">
        <v>124186.8</v>
      </c>
      <c r="K56" s="100">
        <f t="shared" si="17"/>
        <v>87309.21</v>
      </c>
      <c r="L56" s="91">
        <v>66367.710000000006</v>
      </c>
      <c r="M56" s="5">
        <v>4653.04</v>
      </c>
      <c r="N56" s="5">
        <v>642.66</v>
      </c>
      <c r="O56" s="5"/>
      <c r="P56" s="106">
        <v>15645.8</v>
      </c>
      <c r="Q56" s="100">
        <f t="shared" si="18"/>
        <v>28404.030000000002</v>
      </c>
      <c r="R56" s="91">
        <v>24884.240000000002</v>
      </c>
      <c r="S56" s="5">
        <v>2872.17</v>
      </c>
      <c r="T56" s="5">
        <v>647.62</v>
      </c>
      <c r="U56" s="5"/>
      <c r="V56" s="80"/>
    </row>
    <row r="57" spans="1:22">
      <c r="A57" s="145"/>
      <c r="B57" s="113" t="s">
        <v>77</v>
      </c>
      <c r="C57" s="90">
        <f t="shared" si="14"/>
        <v>0</v>
      </c>
      <c r="D57" s="85">
        <f t="shared" si="15"/>
        <v>0</v>
      </c>
      <c r="E57" s="100">
        <f t="shared" si="16"/>
        <v>0</v>
      </c>
      <c r="F57" s="91"/>
      <c r="G57" s="5"/>
      <c r="H57" s="5"/>
      <c r="I57" s="5"/>
      <c r="J57" s="80"/>
      <c r="K57" s="100">
        <f t="shared" si="17"/>
        <v>0</v>
      </c>
      <c r="L57" s="91"/>
      <c r="M57" s="5"/>
      <c r="N57" s="5"/>
      <c r="O57" s="5"/>
      <c r="P57" s="106"/>
      <c r="Q57" s="100">
        <f t="shared" si="18"/>
        <v>0</v>
      </c>
      <c r="R57" s="91"/>
      <c r="S57" s="5"/>
      <c r="T57" s="5"/>
      <c r="U57" s="5"/>
      <c r="V57" s="80"/>
    </row>
    <row r="58" spans="1:22" ht="15.75" thickBot="1">
      <c r="A58" s="145"/>
      <c r="B58" s="114" t="s">
        <v>78</v>
      </c>
      <c r="C58" s="110">
        <f t="shared" si="14"/>
        <v>0</v>
      </c>
      <c r="D58" s="86">
        <f t="shared" si="15"/>
        <v>0</v>
      </c>
      <c r="E58" s="101">
        <f t="shared" si="16"/>
        <v>0</v>
      </c>
      <c r="F58" s="92"/>
      <c r="G58" s="6"/>
      <c r="H58" s="6"/>
      <c r="I58" s="6"/>
      <c r="J58" s="82"/>
      <c r="K58" s="101">
        <f t="shared" si="17"/>
        <v>0</v>
      </c>
      <c r="L58" s="92"/>
      <c r="M58" s="6"/>
      <c r="N58" s="6"/>
      <c r="O58" s="6"/>
      <c r="P58" s="107"/>
      <c r="Q58" s="101">
        <f t="shared" si="18"/>
        <v>0</v>
      </c>
      <c r="R58" s="92"/>
      <c r="S58" s="6"/>
      <c r="T58" s="6"/>
      <c r="U58" s="6"/>
      <c r="V58" s="82"/>
    </row>
    <row r="59" spans="1:22" ht="15.75" thickBot="1">
      <c r="A59" s="146"/>
      <c r="B59" s="130" t="s">
        <v>79</v>
      </c>
      <c r="C59" s="131">
        <f>SUM(C47:C58)</f>
        <v>2004318.6199999999</v>
      </c>
      <c r="D59" s="132">
        <f t="shared" ref="D59:V59" si="19">SUM(D47:D58)</f>
        <v>2004318.6199999999</v>
      </c>
      <c r="E59" s="133">
        <f t="shared" si="19"/>
        <v>855367.69</v>
      </c>
      <c r="F59" s="131">
        <f t="shared" si="19"/>
        <v>370413.68</v>
      </c>
      <c r="G59" s="134">
        <f t="shared" si="19"/>
        <v>133904.63999999998</v>
      </c>
      <c r="H59" s="134">
        <f t="shared" si="19"/>
        <v>37394.590000000004</v>
      </c>
      <c r="I59" s="134">
        <f t="shared" si="19"/>
        <v>49155</v>
      </c>
      <c r="J59" s="135">
        <f t="shared" si="19"/>
        <v>264499.77999999997</v>
      </c>
      <c r="K59" s="133">
        <f t="shared" si="19"/>
        <v>837803.57</v>
      </c>
      <c r="L59" s="131">
        <f t="shared" si="19"/>
        <v>697284.44</v>
      </c>
      <c r="M59" s="134">
        <f t="shared" si="19"/>
        <v>63943.65</v>
      </c>
      <c r="N59" s="134">
        <f t="shared" si="19"/>
        <v>5469.04</v>
      </c>
      <c r="O59" s="134">
        <f t="shared" si="19"/>
        <v>15000</v>
      </c>
      <c r="P59" s="132">
        <f t="shared" si="19"/>
        <v>56106.44</v>
      </c>
      <c r="Q59" s="133">
        <f t="shared" si="19"/>
        <v>311147.36000000004</v>
      </c>
      <c r="R59" s="131">
        <f t="shared" si="19"/>
        <v>254130.13999999998</v>
      </c>
      <c r="S59" s="134">
        <f t="shared" si="19"/>
        <v>48374.400000000001</v>
      </c>
      <c r="T59" s="134">
        <f t="shared" si="19"/>
        <v>3767.94</v>
      </c>
      <c r="U59" s="134">
        <f t="shared" si="19"/>
        <v>0</v>
      </c>
      <c r="V59" s="135">
        <f t="shared" si="19"/>
        <v>4874.88</v>
      </c>
    </row>
    <row r="60" spans="1:22">
      <c r="F60" s="14"/>
      <c r="G60" s="14"/>
      <c r="H60" s="14"/>
      <c r="K60" s="16"/>
    </row>
    <row r="61" spans="1:22">
      <c r="C61" s="11"/>
      <c r="F61" s="14"/>
      <c r="G61" s="14"/>
      <c r="H61" s="14"/>
    </row>
    <row r="62" spans="1:22">
      <c r="F62" s="14"/>
      <c r="G62" s="14"/>
      <c r="H62" s="14"/>
      <c r="I62" s="15"/>
      <c r="J62" s="11"/>
      <c r="K62" s="11"/>
    </row>
    <row r="64" spans="1:22">
      <c r="G64" s="15"/>
    </row>
  </sheetData>
  <mergeCells count="11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O63"/>
  <sheetViews>
    <sheetView workbookViewId="0">
      <pane ySplit="4" topLeftCell="A43" activePane="bottomLeft" state="frozen"/>
      <selection pane="bottomLeft" activeCell="I60" sqref="I60"/>
    </sheetView>
  </sheetViews>
  <sheetFormatPr defaultRowHeight="1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9" width="11.5703125" style="17" bestFit="1" customWidth="1"/>
    <col min="10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>
      <c r="B1" s="3" t="s">
        <v>51</v>
      </c>
      <c r="D1" s="18"/>
    </row>
    <row r="2" spans="1:14">
      <c r="A2" s="28" t="s">
        <v>52</v>
      </c>
      <c r="B2" s="29"/>
      <c r="C2" s="2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>
      <c r="A4" s="22" t="s">
        <v>53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>
      <c r="A5" s="129" t="s">
        <v>54</v>
      </c>
      <c r="B5" s="52" t="s">
        <v>55</v>
      </c>
      <c r="C5" s="53" t="s">
        <v>56</v>
      </c>
      <c r="D5" s="66" t="s">
        <v>57</v>
      </c>
      <c r="E5" s="65" t="s">
        <v>58</v>
      </c>
      <c r="F5" s="64" t="s">
        <v>59</v>
      </c>
      <c r="G5" s="54" t="s">
        <v>60</v>
      </c>
      <c r="H5" s="55" t="s">
        <v>61</v>
      </c>
      <c r="I5" s="56" t="s">
        <v>62</v>
      </c>
      <c r="J5" s="57" t="s">
        <v>63</v>
      </c>
      <c r="K5" s="58" t="s">
        <v>64</v>
      </c>
      <c r="L5" s="59" t="s">
        <v>65</v>
      </c>
      <c r="M5" s="60" t="s">
        <v>66</v>
      </c>
    </row>
    <row r="6" spans="1:14">
      <c r="A6" s="167">
        <v>2018</v>
      </c>
      <c r="B6" s="51" t="s">
        <v>10</v>
      </c>
      <c r="C6" s="35">
        <f>SUM(D6:M6)</f>
        <v>13827.07</v>
      </c>
      <c r="D6" s="48">
        <v>8250.67</v>
      </c>
      <c r="E6" s="40">
        <v>980</v>
      </c>
      <c r="F6" s="44">
        <v>0</v>
      </c>
      <c r="G6" s="35">
        <v>0</v>
      </c>
      <c r="H6" s="45">
        <v>427</v>
      </c>
      <c r="I6" s="48">
        <v>1610</v>
      </c>
      <c r="J6" s="45">
        <v>880</v>
      </c>
      <c r="K6" s="44">
        <v>507.4</v>
      </c>
      <c r="L6" s="40">
        <v>0</v>
      </c>
      <c r="M6" s="35">
        <v>1172</v>
      </c>
    </row>
    <row r="7" spans="1:14">
      <c r="A7" s="168"/>
      <c r="B7" s="49" t="s">
        <v>11</v>
      </c>
      <c r="C7" s="32">
        <f t="shared" ref="C7:C17" si="0">SUM(D7:M7)</f>
        <v>16576.510000000002</v>
      </c>
      <c r="D7" s="46">
        <v>9989.81</v>
      </c>
      <c r="E7" s="37">
        <v>1240</v>
      </c>
      <c r="F7" s="43">
        <v>100</v>
      </c>
      <c r="G7" s="32">
        <v>0</v>
      </c>
      <c r="H7" s="41">
        <v>627</v>
      </c>
      <c r="I7" s="46">
        <v>1290</v>
      </c>
      <c r="J7" s="41">
        <v>1310</v>
      </c>
      <c r="K7" s="43">
        <v>651.70000000000005</v>
      </c>
      <c r="L7" s="37">
        <v>0</v>
      </c>
      <c r="M7" s="32">
        <v>1368</v>
      </c>
    </row>
    <row r="8" spans="1:14">
      <c r="A8" s="168"/>
      <c r="B8" s="49" t="s">
        <v>12</v>
      </c>
      <c r="C8" s="32">
        <f t="shared" si="0"/>
        <v>18873.539999999997</v>
      </c>
      <c r="D8" s="46">
        <v>10216.040000000001</v>
      </c>
      <c r="E8" s="37">
        <v>1645</v>
      </c>
      <c r="F8" s="43">
        <v>397.9</v>
      </c>
      <c r="G8" s="32">
        <v>720.8</v>
      </c>
      <c r="H8" s="41">
        <v>368</v>
      </c>
      <c r="I8" s="46">
        <v>2390</v>
      </c>
      <c r="J8" s="41">
        <v>1390</v>
      </c>
      <c r="K8" s="43">
        <v>521.79999999999995</v>
      </c>
      <c r="L8" s="37">
        <v>0</v>
      </c>
      <c r="M8" s="32">
        <v>1224</v>
      </c>
    </row>
    <row r="9" spans="1:14">
      <c r="A9" s="168"/>
      <c r="B9" s="49" t="s">
        <v>13</v>
      </c>
      <c r="C9" s="32">
        <f t="shared" si="0"/>
        <v>22511.239999999998</v>
      </c>
      <c r="D9" s="46">
        <v>11444.49</v>
      </c>
      <c r="E9" s="37">
        <v>860.4</v>
      </c>
      <c r="F9" s="43">
        <v>274.05</v>
      </c>
      <c r="G9" s="32">
        <v>274</v>
      </c>
      <c r="H9" s="41">
        <v>723</v>
      </c>
      <c r="I9" s="46">
        <v>3920</v>
      </c>
      <c r="J9" s="41">
        <v>2050</v>
      </c>
      <c r="K9" s="43">
        <v>502.3</v>
      </c>
      <c r="L9" s="37">
        <v>0</v>
      </c>
      <c r="M9" s="32">
        <v>2463</v>
      </c>
    </row>
    <row r="10" spans="1:14">
      <c r="A10" s="168"/>
      <c r="B10" s="49" t="s">
        <v>14</v>
      </c>
      <c r="C10" s="32">
        <f t="shared" si="0"/>
        <v>70963.600000000006</v>
      </c>
      <c r="D10" s="46">
        <v>21444</v>
      </c>
      <c r="E10" s="37">
        <v>43673.599999999999</v>
      </c>
      <c r="F10" s="43">
        <v>0</v>
      </c>
      <c r="G10" s="32">
        <v>0</v>
      </c>
      <c r="H10" s="41">
        <v>543</v>
      </c>
      <c r="I10" s="47">
        <v>2060</v>
      </c>
      <c r="J10" s="41">
        <v>1420</v>
      </c>
      <c r="K10" s="43">
        <v>443</v>
      </c>
      <c r="L10" s="37">
        <v>0</v>
      </c>
      <c r="M10" s="32">
        <v>1380</v>
      </c>
    </row>
    <row r="11" spans="1:14">
      <c r="A11" s="168"/>
      <c r="B11" s="49" t="s">
        <v>15</v>
      </c>
      <c r="C11" s="32">
        <f t="shared" si="0"/>
        <v>19336.48</v>
      </c>
      <c r="D11" s="46">
        <v>5986.48</v>
      </c>
      <c r="E11" s="37">
        <v>5385.6</v>
      </c>
      <c r="F11" s="43">
        <v>1799.9</v>
      </c>
      <c r="G11" s="32">
        <v>200</v>
      </c>
      <c r="H11" s="41">
        <v>388</v>
      </c>
      <c r="I11" s="46">
        <v>2530</v>
      </c>
      <c r="J11" s="41">
        <v>1380</v>
      </c>
      <c r="K11" s="43">
        <v>617.5</v>
      </c>
      <c r="L11" s="37">
        <v>0</v>
      </c>
      <c r="M11" s="32">
        <v>1049</v>
      </c>
    </row>
    <row r="12" spans="1:14">
      <c r="A12" s="168"/>
      <c r="B12" s="49" t="s">
        <v>16</v>
      </c>
      <c r="C12" s="32">
        <f t="shared" si="0"/>
        <v>26663.4</v>
      </c>
      <c r="D12" s="46">
        <v>14596.6</v>
      </c>
      <c r="E12" s="37">
        <v>1400</v>
      </c>
      <c r="F12" s="43">
        <v>293.3</v>
      </c>
      <c r="G12" s="32">
        <v>184</v>
      </c>
      <c r="H12" s="41">
        <v>767</v>
      </c>
      <c r="I12" s="46">
        <v>4470</v>
      </c>
      <c r="J12" s="41">
        <v>1630</v>
      </c>
      <c r="K12" s="43">
        <v>622.5</v>
      </c>
      <c r="L12" s="37">
        <v>0</v>
      </c>
      <c r="M12" s="32">
        <v>2700</v>
      </c>
    </row>
    <row r="13" spans="1:14">
      <c r="A13" s="168"/>
      <c r="B13" s="49" t="s">
        <v>17</v>
      </c>
      <c r="C13" s="32">
        <f t="shared" si="0"/>
        <v>21780.44</v>
      </c>
      <c r="D13" s="46">
        <v>8823.9</v>
      </c>
      <c r="E13" s="37">
        <v>1708</v>
      </c>
      <c r="F13" s="43">
        <v>441.5</v>
      </c>
      <c r="G13" s="32">
        <v>523.84</v>
      </c>
      <c r="H13" s="41">
        <v>808</v>
      </c>
      <c r="I13" s="46">
        <v>5000</v>
      </c>
      <c r="J13" s="41">
        <v>1930</v>
      </c>
      <c r="K13" s="43">
        <v>1022.2</v>
      </c>
      <c r="L13" s="37">
        <v>0</v>
      </c>
      <c r="M13" s="32">
        <v>1523</v>
      </c>
      <c r="N13" s="26"/>
    </row>
    <row r="14" spans="1:14">
      <c r="A14" s="168"/>
      <c r="B14" s="49" t="s">
        <v>18</v>
      </c>
      <c r="C14" s="32">
        <f t="shared" si="0"/>
        <v>16001.8</v>
      </c>
      <c r="D14" s="46">
        <v>4271.53</v>
      </c>
      <c r="E14" s="37">
        <v>3366</v>
      </c>
      <c r="F14" s="43">
        <v>410.97</v>
      </c>
      <c r="G14" s="32">
        <v>86.4</v>
      </c>
      <c r="H14" s="41">
        <v>506</v>
      </c>
      <c r="I14" s="46">
        <v>2325</v>
      </c>
      <c r="J14" s="41">
        <v>1490</v>
      </c>
      <c r="K14" s="43">
        <v>596.9</v>
      </c>
      <c r="L14" s="37">
        <v>0</v>
      </c>
      <c r="M14" s="32">
        <v>2949</v>
      </c>
    </row>
    <row r="15" spans="1:14">
      <c r="A15" s="168"/>
      <c r="B15" s="49" t="s">
        <v>19</v>
      </c>
      <c r="C15" s="32">
        <f t="shared" si="0"/>
        <v>28407.78</v>
      </c>
      <c r="D15" s="46">
        <v>6232.73</v>
      </c>
      <c r="E15" s="37">
        <v>3861.8</v>
      </c>
      <c r="F15" s="43">
        <v>0</v>
      </c>
      <c r="G15" s="32">
        <v>906.4</v>
      </c>
      <c r="H15" s="41">
        <v>522</v>
      </c>
      <c r="I15" s="46">
        <v>2485</v>
      </c>
      <c r="J15" s="41">
        <v>1480</v>
      </c>
      <c r="K15" s="43">
        <v>872.85</v>
      </c>
      <c r="L15" s="37">
        <v>0</v>
      </c>
      <c r="M15" s="32">
        <v>12047</v>
      </c>
    </row>
    <row r="16" spans="1:14">
      <c r="A16" s="168"/>
      <c r="B16" s="49" t="s">
        <v>20</v>
      </c>
      <c r="C16" s="32">
        <f t="shared" si="0"/>
        <v>21782.440000000002</v>
      </c>
      <c r="D16" s="33">
        <v>6929.64</v>
      </c>
      <c r="E16" s="38">
        <v>5910</v>
      </c>
      <c r="F16" s="33">
        <v>315.60000000000002</v>
      </c>
      <c r="G16" s="33">
        <v>1450.8</v>
      </c>
      <c r="H16" s="38">
        <v>441</v>
      </c>
      <c r="I16" s="33">
        <v>3705</v>
      </c>
      <c r="J16" s="38">
        <v>1270</v>
      </c>
      <c r="K16" s="33">
        <v>521.4</v>
      </c>
      <c r="L16" s="38">
        <v>0</v>
      </c>
      <c r="M16" s="33">
        <v>1239</v>
      </c>
    </row>
    <row r="17" spans="1:15" ht="15.75" thickBot="1">
      <c r="A17" s="168"/>
      <c r="B17" s="50" t="s">
        <v>21</v>
      </c>
      <c r="C17" s="36">
        <f t="shared" si="0"/>
        <v>45161.440000000002</v>
      </c>
      <c r="D17" s="34">
        <v>25615.24</v>
      </c>
      <c r="E17" s="39">
        <v>4365.2</v>
      </c>
      <c r="F17" s="34">
        <v>3758.32</v>
      </c>
      <c r="G17" s="34">
        <v>5693.78</v>
      </c>
      <c r="H17" s="39">
        <v>494</v>
      </c>
      <c r="I17" s="34">
        <v>1605</v>
      </c>
      <c r="J17" s="39">
        <v>1110</v>
      </c>
      <c r="K17" s="34">
        <v>1355.9</v>
      </c>
      <c r="L17" s="39">
        <v>0</v>
      </c>
      <c r="M17" s="34">
        <v>1164</v>
      </c>
    </row>
    <row r="18" spans="1:15" ht="15.75" thickBot="1">
      <c r="A18" s="169"/>
      <c r="B18" s="61" t="s">
        <v>22</v>
      </c>
      <c r="C18" s="62">
        <f t="shared" ref="C18:M18" si="1">SUM(C6:C17)</f>
        <v>321885.74</v>
      </c>
      <c r="D18" s="62">
        <f t="shared" si="1"/>
        <v>133801.13</v>
      </c>
      <c r="E18" s="63">
        <f>SUM(E6:E17)</f>
        <v>74395.599999999991</v>
      </c>
      <c r="F18" s="62">
        <f t="shared" si="1"/>
        <v>7791.5400000000009</v>
      </c>
      <c r="G18" s="62">
        <f t="shared" si="1"/>
        <v>10040.02</v>
      </c>
      <c r="H18" s="63">
        <f t="shared" si="1"/>
        <v>6614</v>
      </c>
      <c r="I18" s="62">
        <f t="shared" si="1"/>
        <v>33390</v>
      </c>
      <c r="J18" s="63">
        <f t="shared" si="1"/>
        <v>17340</v>
      </c>
      <c r="K18" s="62">
        <f t="shared" si="1"/>
        <v>8235.4499999999989</v>
      </c>
      <c r="L18" s="63">
        <f t="shared" si="1"/>
        <v>0</v>
      </c>
      <c r="M18" s="62">
        <f t="shared" si="1"/>
        <v>30278</v>
      </c>
    </row>
    <row r="19" spans="1:15">
      <c r="A19" s="170">
        <v>2019</v>
      </c>
      <c r="B19" s="51" t="s">
        <v>23</v>
      </c>
      <c r="C19" s="35">
        <f>SUM(D19:M19)</f>
        <v>16005.21</v>
      </c>
      <c r="D19" s="48">
        <v>6124.91</v>
      </c>
      <c r="E19" s="40">
        <v>1470</v>
      </c>
      <c r="F19" s="44">
        <v>4188.8</v>
      </c>
      <c r="G19" s="35">
        <v>0</v>
      </c>
      <c r="H19" s="45">
        <v>502</v>
      </c>
      <c r="I19" s="48">
        <v>1425</v>
      </c>
      <c r="J19" s="45">
        <v>1010</v>
      </c>
      <c r="K19" s="44">
        <v>319.5</v>
      </c>
      <c r="L19" s="40">
        <v>0</v>
      </c>
      <c r="M19" s="35">
        <v>965</v>
      </c>
      <c r="N19" s="26"/>
    </row>
    <row r="20" spans="1:15">
      <c r="A20" s="171"/>
      <c r="B20" s="49" t="s">
        <v>24</v>
      </c>
      <c r="C20" s="32">
        <f t="shared" ref="C20:C30" si="2">SUM(D20:M20)</f>
        <v>11440.18</v>
      </c>
      <c r="D20" s="46">
        <v>4150.38</v>
      </c>
      <c r="E20" s="37">
        <v>900</v>
      </c>
      <c r="F20" s="43">
        <v>526</v>
      </c>
      <c r="G20" s="32">
        <v>10</v>
      </c>
      <c r="H20" s="41">
        <v>544</v>
      </c>
      <c r="I20" s="46">
        <v>1960</v>
      </c>
      <c r="J20" s="41">
        <v>1450</v>
      </c>
      <c r="K20" s="43">
        <v>632.79999999999995</v>
      </c>
      <c r="L20" s="37">
        <v>0</v>
      </c>
      <c r="M20" s="32">
        <v>1267</v>
      </c>
    </row>
    <row r="21" spans="1:15">
      <c r="A21" s="171"/>
      <c r="B21" s="49" t="s">
        <v>25</v>
      </c>
      <c r="C21" s="32">
        <f t="shared" si="2"/>
        <v>17142.88</v>
      </c>
      <c r="D21" s="46">
        <v>6735.13</v>
      </c>
      <c r="E21" s="37">
        <v>1260</v>
      </c>
      <c r="F21" s="43">
        <v>509.15</v>
      </c>
      <c r="G21" s="32">
        <v>20</v>
      </c>
      <c r="H21" s="41">
        <v>343</v>
      </c>
      <c r="I21" s="46">
        <v>2610</v>
      </c>
      <c r="J21" s="41">
        <v>1430</v>
      </c>
      <c r="K21" s="43">
        <v>578.5</v>
      </c>
      <c r="L21" s="37">
        <v>55</v>
      </c>
      <c r="M21" s="32">
        <v>3602.1</v>
      </c>
    </row>
    <row r="22" spans="1:15">
      <c r="A22" s="171"/>
      <c r="B22" s="49" t="s">
        <v>26</v>
      </c>
      <c r="C22" s="32">
        <f t="shared" si="2"/>
        <v>73712.33</v>
      </c>
      <c r="D22" s="46">
        <v>22418.13</v>
      </c>
      <c r="E22" s="37">
        <v>44282.8</v>
      </c>
      <c r="F22" s="43">
        <v>297.39999999999998</v>
      </c>
      <c r="G22" s="32">
        <v>144</v>
      </c>
      <c r="H22" s="41">
        <v>522</v>
      </c>
      <c r="I22" s="46">
        <v>2025</v>
      </c>
      <c r="J22" s="41">
        <v>1610</v>
      </c>
      <c r="K22" s="43">
        <v>0</v>
      </c>
      <c r="L22" s="37">
        <v>0</v>
      </c>
      <c r="M22" s="32">
        <v>2413</v>
      </c>
    </row>
    <row r="23" spans="1:15">
      <c r="A23" s="171"/>
      <c r="B23" s="49" t="s">
        <v>27</v>
      </c>
      <c r="C23" s="32">
        <f t="shared" si="2"/>
        <v>33449.279999999999</v>
      </c>
      <c r="D23" s="46">
        <v>6633.98</v>
      </c>
      <c r="E23" s="37">
        <v>11515.8</v>
      </c>
      <c r="F23" s="43">
        <v>811</v>
      </c>
      <c r="G23" s="32">
        <v>1540.2</v>
      </c>
      <c r="H23" s="41">
        <v>662</v>
      </c>
      <c r="I23" s="47">
        <v>2060</v>
      </c>
      <c r="J23" s="41">
        <v>1730</v>
      </c>
      <c r="K23" s="43">
        <v>484.3</v>
      </c>
      <c r="L23" s="37">
        <v>0</v>
      </c>
      <c r="M23" s="32">
        <v>8012</v>
      </c>
    </row>
    <row r="24" spans="1:15">
      <c r="A24" s="171"/>
      <c r="B24" s="49" t="s">
        <v>28</v>
      </c>
      <c r="C24" s="32">
        <f t="shared" si="2"/>
        <v>18188.2</v>
      </c>
      <c r="D24" s="46">
        <v>5725</v>
      </c>
      <c r="E24" s="37">
        <v>6407.2</v>
      </c>
      <c r="F24" s="43">
        <v>182.3</v>
      </c>
      <c r="G24" s="32">
        <v>750</v>
      </c>
      <c r="H24" s="41">
        <v>260</v>
      </c>
      <c r="I24" s="46">
        <v>2310</v>
      </c>
      <c r="J24" s="41">
        <v>990</v>
      </c>
      <c r="K24" s="43">
        <v>496.7</v>
      </c>
      <c r="L24" s="37">
        <v>0</v>
      </c>
      <c r="M24" s="32">
        <v>1067</v>
      </c>
    </row>
    <row r="25" spans="1:15">
      <c r="A25" s="171"/>
      <c r="B25" s="49" t="s">
        <v>29</v>
      </c>
      <c r="C25" s="32">
        <f t="shared" si="2"/>
        <v>29276.21</v>
      </c>
      <c r="D25" s="46">
        <v>19206.21</v>
      </c>
      <c r="E25" s="37">
        <v>2802.8</v>
      </c>
      <c r="F25" s="43">
        <v>10</v>
      </c>
      <c r="G25" s="32">
        <v>0</v>
      </c>
      <c r="H25" s="41">
        <v>828</v>
      </c>
      <c r="I25" s="46">
        <v>2135</v>
      </c>
      <c r="J25" s="41">
        <v>1910</v>
      </c>
      <c r="K25" s="43">
        <v>360.2</v>
      </c>
      <c r="L25" s="37">
        <v>0</v>
      </c>
      <c r="M25" s="32">
        <v>2024</v>
      </c>
    </row>
    <row r="26" spans="1:15">
      <c r="A26" s="171"/>
      <c r="B26" s="49" t="s">
        <v>30</v>
      </c>
      <c r="C26" s="32">
        <v>16526.490000000002</v>
      </c>
      <c r="D26" s="46">
        <v>8669.34</v>
      </c>
      <c r="E26" s="37">
        <v>2675</v>
      </c>
      <c r="F26" s="43">
        <v>436.95</v>
      </c>
      <c r="G26" s="32">
        <v>310</v>
      </c>
      <c r="H26" s="41">
        <v>21</v>
      </c>
      <c r="I26" s="46">
        <v>1720</v>
      </c>
      <c r="J26" s="41">
        <v>410</v>
      </c>
      <c r="K26" s="43">
        <v>454.2</v>
      </c>
      <c r="L26" s="37">
        <v>0</v>
      </c>
      <c r="M26" s="32">
        <v>1830</v>
      </c>
    </row>
    <row r="27" spans="1:15">
      <c r="A27" s="171"/>
      <c r="B27" s="49" t="s">
        <v>31</v>
      </c>
      <c r="C27" s="32">
        <f t="shared" si="2"/>
        <v>25999.43</v>
      </c>
      <c r="D27" s="46">
        <v>5958.18</v>
      </c>
      <c r="E27" s="37">
        <v>4576.3999999999996</v>
      </c>
      <c r="F27" s="43">
        <v>168.15</v>
      </c>
      <c r="G27" s="32">
        <v>694.7</v>
      </c>
      <c r="H27" s="41">
        <v>1202</v>
      </c>
      <c r="I27" s="46">
        <v>1280</v>
      </c>
      <c r="J27" s="41">
        <v>2790</v>
      </c>
      <c r="K27" s="43">
        <v>0</v>
      </c>
      <c r="L27" s="37">
        <v>0</v>
      </c>
      <c r="M27" s="32">
        <v>9330</v>
      </c>
      <c r="O27" s="26"/>
    </row>
    <row r="28" spans="1:15">
      <c r="A28" s="171"/>
      <c r="B28" s="49" t="s">
        <v>32</v>
      </c>
      <c r="C28" s="32">
        <f t="shared" si="2"/>
        <v>20666.68</v>
      </c>
      <c r="D28" s="46">
        <v>6330.38</v>
      </c>
      <c r="E28" s="37">
        <v>8370.4</v>
      </c>
      <c r="F28" s="43">
        <v>536.9</v>
      </c>
      <c r="G28" s="32">
        <v>253</v>
      </c>
      <c r="H28" s="41">
        <v>178</v>
      </c>
      <c r="I28" s="46">
        <v>1535</v>
      </c>
      <c r="J28" s="41">
        <v>1290</v>
      </c>
      <c r="K28" s="43">
        <v>0</v>
      </c>
      <c r="L28" s="37">
        <v>405</v>
      </c>
      <c r="M28" s="32">
        <v>1768</v>
      </c>
    </row>
    <row r="29" spans="1:15">
      <c r="A29" s="171"/>
      <c r="B29" s="49" t="s">
        <v>33</v>
      </c>
      <c r="C29" s="32">
        <f t="shared" si="2"/>
        <v>17695.91</v>
      </c>
      <c r="D29" s="33">
        <v>5326.01</v>
      </c>
      <c r="E29" s="38">
        <v>3167</v>
      </c>
      <c r="F29" s="33"/>
      <c r="G29" s="33">
        <v>1454.6</v>
      </c>
      <c r="H29" s="38">
        <v>522</v>
      </c>
      <c r="I29" s="33">
        <v>3321</v>
      </c>
      <c r="J29" s="38">
        <v>1070</v>
      </c>
      <c r="K29" s="33">
        <v>1095.3</v>
      </c>
      <c r="L29" s="38">
        <v>0</v>
      </c>
      <c r="M29" s="33">
        <v>1740</v>
      </c>
    </row>
    <row r="30" spans="1:15" ht="15.75" thickBot="1">
      <c r="A30" s="171"/>
      <c r="B30" s="50" t="s">
        <v>34</v>
      </c>
      <c r="C30" s="36">
        <f t="shared" si="2"/>
        <v>41332.71</v>
      </c>
      <c r="D30" s="34">
        <v>20515.060000000001</v>
      </c>
      <c r="E30" s="39">
        <v>7849</v>
      </c>
      <c r="F30" s="34">
        <v>859.5</v>
      </c>
      <c r="G30" s="34">
        <v>3868.04</v>
      </c>
      <c r="H30" s="39">
        <v>1108</v>
      </c>
      <c r="I30" s="34">
        <v>1800</v>
      </c>
      <c r="J30" s="39">
        <v>2270</v>
      </c>
      <c r="K30" s="34">
        <v>1332</v>
      </c>
      <c r="L30" s="39">
        <v>0</v>
      </c>
      <c r="M30" s="34">
        <v>1731.11</v>
      </c>
    </row>
    <row r="31" spans="1:15" ht="15.75" thickBot="1">
      <c r="A31" s="172"/>
      <c r="B31" s="67" t="s">
        <v>35</v>
      </c>
      <c r="C31" s="62">
        <f t="shared" ref="C31:H31" si="3">SUM(C19:C30)</f>
        <v>321435.51</v>
      </c>
      <c r="D31" s="68">
        <f t="shared" si="3"/>
        <v>117792.70999999998</v>
      </c>
      <c r="E31" s="69">
        <f t="shared" si="3"/>
        <v>95276.4</v>
      </c>
      <c r="F31" s="68">
        <f t="shared" si="3"/>
        <v>8526.1499999999978</v>
      </c>
      <c r="G31" s="68">
        <f t="shared" si="3"/>
        <v>9044.5400000000009</v>
      </c>
      <c r="H31" s="69">
        <f t="shared" si="3"/>
        <v>6692</v>
      </c>
      <c r="I31" s="68">
        <f>I19+I20+I21+I22+I23+I24+I25+I26+I27+I28+I29+I30</f>
        <v>24181</v>
      </c>
      <c r="J31" s="69">
        <f>SUM(J19:J30)</f>
        <v>17960</v>
      </c>
      <c r="K31" s="68">
        <f>SUM(K19:K30)</f>
        <v>5753.4999999999991</v>
      </c>
      <c r="L31" s="69">
        <f>SUM(L19:L30)</f>
        <v>460</v>
      </c>
      <c r="M31" s="68">
        <f>SUM(M19:M30)</f>
        <v>35749.21</v>
      </c>
    </row>
    <row r="32" spans="1:15">
      <c r="A32" s="173">
        <v>2020</v>
      </c>
      <c r="B32" s="51" t="s">
        <v>36</v>
      </c>
      <c r="C32" s="35">
        <f>SUM(D32:M32)</f>
        <v>18440.47</v>
      </c>
      <c r="D32" s="48">
        <v>7292.48</v>
      </c>
      <c r="E32" s="40">
        <v>3251.79</v>
      </c>
      <c r="F32" s="44">
        <v>0</v>
      </c>
      <c r="G32" s="35">
        <v>0</v>
      </c>
      <c r="H32" s="45">
        <v>469</v>
      </c>
      <c r="I32" s="48">
        <v>3390</v>
      </c>
      <c r="J32" s="45">
        <v>850</v>
      </c>
      <c r="K32" s="44">
        <v>2313.1999999999998</v>
      </c>
      <c r="L32" s="40">
        <v>0</v>
      </c>
      <c r="M32" s="35">
        <v>874</v>
      </c>
    </row>
    <row r="33" spans="1:13">
      <c r="A33" s="174"/>
      <c r="B33" s="49" t="s">
        <v>37</v>
      </c>
      <c r="C33" s="32">
        <f t="shared" ref="C33:C43" si="4">SUM(D33:M33)</f>
        <v>17107.919999999998</v>
      </c>
      <c r="D33" s="46">
        <v>6808.62</v>
      </c>
      <c r="E33" s="37">
        <v>5131</v>
      </c>
      <c r="F33" s="43">
        <v>50</v>
      </c>
      <c r="G33" s="32">
        <v>0</v>
      </c>
      <c r="H33" s="41">
        <v>0</v>
      </c>
      <c r="I33" s="46">
        <v>2440</v>
      </c>
      <c r="J33" s="41">
        <v>1120</v>
      </c>
      <c r="K33" s="43">
        <v>738.3</v>
      </c>
      <c r="L33" s="37">
        <v>0</v>
      </c>
      <c r="M33" s="32">
        <v>820</v>
      </c>
    </row>
    <row r="34" spans="1:13">
      <c r="A34" s="174"/>
      <c r="B34" s="49" t="s">
        <v>38</v>
      </c>
      <c r="C34" s="32">
        <f t="shared" si="4"/>
        <v>13559.85</v>
      </c>
      <c r="D34" s="46">
        <v>6112.85</v>
      </c>
      <c r="E34" s="37">
        <v>1660</v>
      </c>
      <c r="F34" s="43">
        <v>440</v>
      </c>
      <c r="G34" s="35">
        <v>0</v>
      </c>
      <c r="H34" s="41">
        <v>874</v>
      </c>
      <c r="I34" s="46">
        <v>1425</v>
      </c>
      <c r="J34" s="41">
        <v>1640</v>
      </c>
      <c r="K34" s="43">
        <v>0</v>
      </c>
      <c r="L34" s="37">
        <v>0</v>
      </c>
      <c r="M34" s="32">
        <v>1408</v>
      </c>
    </row>
    <row r="35" spans="1:13">
      <c r="A35" s="174"/>
      <c r="B35" s="49" t="s">
        <v>39</v>
      </c>
      <c r="C35" s="32">
        <f t="shared" si="4"/>
        <v>27771.32</v>
      </c>
      <c r="D35" s="46">
        <v>24851.119999999999</v>
      </c>
      <c r="E35" s="41">
        <v>0</v>
      </c>
      <c r="F35" s="43">
        <v>995.2</v>
      </c>
      <c r="G35" s="32">
        <v>0</v>
      </c>
      <c r="H35" s="41">
        <v>93</v>
      </c>
      <c r="I35" s="32">
        <v>650</v>
      </c>
      <c r="J35" s="41">
        <v>360</v>
      </c>
      <c r="K35" s="32">
        <v>439</v>
      </c>
      <c r="L35" s="41">
        <v>0</v>
      </c>
      <c r="M35" s="32">
        <v>383</v>
      </c>
    </row>
    <row r="36" spans="1:13">
      <c r="A36" s="174"/>
      <c r="B36" s="49" t="s">
        <v>40</v>
      </c>
      <c r="C36" s="32">
        <f t="shared" si="4"/>
        <v>7960.5899999999992</v>
      </c>
      <c r="D36" s="46">
        <v>2890.24</v>
      </c>
      <c r="E36" s="41">
        <v>106</v>
      </c>
      <c r="F36" s="43">
        <v>2334.65</v>
      </c>
      <c r="G36" s="35">
        <v>0</v>
      </c>
      <c r="H36" s="41">
        <v>0</v>
      </c>
      <c r="I36" s="32">
        <v>260</v>
      </c>
      <c r="J36" s="41">
        <v>750</v>
      </c>
      <c r="K36" s="32">
        <v>159.69999999999999</v>
      </c>
      <c r="L36" s="41">
        <v>0</v>
      </c>
      <c r="M36" s="32">
        <v>1460</v>
      </c>
    </row>
    <row r="37" spans="1:13">
      <c r="A37" s="174"/>
      <c r="B37" s="49" t="s">
        <v>41</v>
      </c>
      <c r="C37" s="32">
        <f t="shared" si="4"/>
        <v>44276.049999999996</v>
      </c>
      <c r="D37" s="46">
        <v>6965.7</v>
      </c>
      <c r="E37" s="41">
        <v>32108.5</v>
      </c>
      <c r="F37" s="43">
        <v>242.1</v>
      </c>
      <c r="G37" s="32">
        <v>152.6</v>
      </c>
      <c r="H37" s="41">
        <v>458</v>
      </c>
      <c r="I37" s="32">
        <v>255</v>
      </c>
      <c r="J37" s="41">
        <v>2570</v>
      </c>
      <c r="K37" s="32">
        <v>407.3</v>
      </c>
      <c r="L37" s="41">
        <v>0</v>
      </c>
      <c r="M37" s="32">
        <v>1116.8499999999999</v>
      </c>
    </row>
    <row r="38" spans="1:13">
      <c r="A38" s="174"/>
      <c r="B38" s="49" t="s">
        <v>42</v>
      </c>
      <c r="C38" s="32">
        <f t="shared" si="4"/>
        <v>18081.330000000002</v>
      </c>
      <c r="D38" s="46">
        <v>6785.81</v>
      </c>
      <c r="E38" s="41">
        <v>3546</v>
      </c>
      <c r="F38" s="43">
        <v>3466.2</v>
      </c>
      <c r="G38" s="35">
        <v>844.32</v>
      </c>
      <c r="H38" s="41">
        <v>0</v>
      </c>
      <c r="I38" s="32">
        <v>771</v>
      </c>
      <c r="J38" s="41">
        <v>790</v>
      </c>
      <c r="K38" s="32">
        <v>0</v>
      </c>
      <c r="L38" s="41">
        <v>0</v>
      </c>
      <c r="M38" s="32">
        <v>1878</v>
      </c>
    </row>
    <row r="39" spans="1:13">
      <c r="A39" s="174"/>
      <c r="B39" s="49" t="s">
        <v>43</v>
      </c>
      <c r="C39" s="32">
        <f t="shared" si="4"/>
        <v>17513.16</v>
      </c>
      <c r="D39" s="46">
        <v>6874.09</v>
      </c>
      <c r="E39" s="41">
        <v>1074.5</v>
      </c>
      <c r="F39" s="43">
        <v>676.75</v>
      </c>
      <c r="G39" s="32">
        <v>180</v>
      </c>
      <c r="H39" s="41">
        <v>1150</v>
      </c>
      <c r="I39" s="32">
        <v>749.5</v>
      </c>
      <c r="J39" s="41">
        <v>2950</v>
      </c>
      <c r="K39" s="32">
        <v>665.3</v>
      </c>
      <c r="L39" s="41">
        <v>0</v>
      </c>
      <c r="M39" s="32">
        <v>3193.02</v>
      </c>
    </row>
    <row r="40" spans="1:13">
      <c r="A40" s="174"/>
      <c r="B40" s="49" t="s">
        <v>44</v>
      </c>
      <c r="C40" s="32">
        <f t="shared" si="4"/>
        <v>14936.170000000002</v>
      </c>
      <c r="D40" s="46">
        <v>6161.47</v>
      </c>
      <c r="E40" s="41">
        <v>2645.1</v>
      </c>
      <c r="F40" s="43">
        <v>218.2</v>
      </c>
      <c r="G40" s="35">
        <v>215.08</v>
      </c>
      <c r="H40" s="41">
        <v>478</v>
      </c>
      <c r="I40" s="32">
        <v>922.5</v>
      </c>
      <c r="J40" s="41">
        <v>1760</v>
      </c>
      <c r="K40" s="32">
        <v>637.70000000000005</v>
      </c>
      <c r="L40" s="41">
        <v>295</v>
      </c>
      <c r="M40" s="32">
        <v>1603.12</v>
      </c>
    </row>
    <row r="41" spans="1:13">
      <c r="A41" s="174"/>
      <c r="B41" s="49" t="s">
        <v>45</v>
      </c>
      <c r="C41" s="32">
        <f t="shared" si="4"/>
        <v>23456.42</v>
      </c>
      <c r="D41" s="46">
        <v>4665.8100000000004</v>
      </c>
      <c r="E41" s="41">
        <v>5688.5</v>
      </c>
      <c r="F41" s="43">
        <v>322.64</v>
      </c>
      <c r="G41" s="32">
        <v>979.67</v>
      </c>
      <c r="H41" s="41">
        <v>491</v>
      </c>
      <c r="I41" s="32">
        <v>967.5</v>
      </c>
      <c r="J41" s="41">
        <v>1530</v>
      </c>
      <c r="K41" s="32">
        <v>528.29999999999995</v>
      </c>
      <c r="L41" s="41">
        <v>0</v>
      </c>
      <c r="M41" s="32">
        <v>8283</v>
      </c>
    </row>
    <row r="42" spans="1:13">
      <c r="A42" s="174"/>
      <c r="B42" s="49" t="s">
        <v>46</v>
      </c>
      <c r="C42" s="32">
        <f t="shared" si="4"/>
        <v>16028.440000000002</v>
      </c>
      <c r="D42" s="33">
        <v>5912.06</v>
      </c>
      <c r="E42" s="41">
        <v>1495.2</v>
      </c>
      <c r="F42" s="33">
        <v>2678.78</v>
      </c>
      <c r="G42" s="35">
        <v>898.2</v>
      </c>
      <c r="H42" s="38">
        <v>378</v>
      </c>
      <c r="I42" s="32">
        <v>957.5</v>
      </c>
      <c r="J42" s="41">
        <v>1600</v>
      </c>
      <c r="K42" s="32">
        <v>554.70000000000005</v>
      </c>
      <c r="L42" s="41">
        <v>0</v>
      </c>
      <c r="M42" s="32">
        <v>1554</v>
      </c>
    </row>
    <row r="43" spans="1:13" ht="15.75" thickBot="1">
      <c r="A43" s="174"/>
      <c r="B43" s="50" t="s">
        <v>47</v>
      </c>
      <c r="C43" s="36">
        <f t="shared" si="4"/>
        <v>24730.129999999997</v>
      </c>
      <c r="D43" s="34">
        <v>11750.88</v>
      </c>
      <c r="E43" s="42">
        <v>2818.4</v>
      </c>
      <c r="F43" s="34">
        <v>785.24</v>
      </c>
      <c r="G43" s="34">
        <v>3543.11</v>
      </c>
      <c r="H43" s="39">
        <v>439</v>
      </c>
      <c r="I43" s="36">
        <v>835</v>
      </c>
      <c r="J43" s="42">
        <v>1560</v>
      </c>
      <c r="K43" s="36">
        <v>695.5</v>
      </c>
      <c r="L43" s="42">
        <v>0</v>
      </c>
      <c r="M43" s="36">
        <v>2303</v>
      </c>
    </row>
    <row r="44" spans="1:13" ht="15.75" thickBot="1">
      <c r="A44" s="175"/>
      <c r="B44" s="67" t="s">
        <v>48</v>
      </c>
      <c r="C44" s="62">
        <f>SUM(C32:C43)</f>
        <v>243861.84999999998</v>
      </c>
      <c r="D44" s="68">
        <f>SUM(D32:D43)</f>
        <v>97071.12999999999</v>
      </c>
      <c r="E44" s="63">
        <f>SUM(E32:E43)</f>
        <v>59524.99</v>
      </c>
      <c r="F44" s="62">
        <f t="shared" ref="F44:M44" si="5">SUM(F32:F43)</f>
        <v>12209.76</v>
      </c>
      <c r="G44" s="62">
        <f t="shared" si="5"/>
        <v>6812.98</v>
      </c>
      <c r="H44" s="63">
        <f t="shared" si="5"/>
        <v>4830</v>
      </c>
      <c r="I44" s="68">
        <f t="shared" si="5"/>
        <v>13623</v>
      </c>
      <c r="J44" s="63">
        <f t="shared" si="5"/>
        <v>17480</v>
      </c>
      <c r="K44" s="68">
        <f t="shared" si="5"/>
        <v>7139</v>
      </c>
      <c r="L44" s="63">
        <f t="shared" si="5"/>
        <v>295</v>
      </c>
      <c r="M44" s="68">
        <f t="shared" si="5"/>
        <v>24875.99</v>
      </c>
    </row>
    <row r="45" spans="1:13">
      <c r="A45" s="176">
        <v>2021</v>
      </c>
      <c r="B45" s="112" t="s">
        <v>67</v>
      </c>
      <c r="C45" s="35">
        <f>SUM(D45:M45)</f>
        <v>16123.83</v>
      </c>
      <c r="D45" s="137">
        <v>8384.73</v>
      </c>
      <c r="E45" s="138">
        <v>3691</v>
      </c>
      <c r="F45" s="139">
        <v>0</v>
      </c>
      <c r="G45" s="138">
        <v>0</v>
      </c>
      <c r="H45" s="139">
        <v>0</v>
      </c>
      <c r="I45" s="138">
        <v>745</v>
      </c>
      <c r="J45" s="139">
        <v>900</v>
      </c>
      <c r="K45" s="138">
        <v>103.1</v>
      </c>
      <c r="L45" s="139">
        <v>1090</v>
      </c>
      <c r="M45" s="138">
        <v>1210</v>
      </c>
    </row>
    <row r="46" spans="1:13">
      <c r="A46" s="177"/>
      <c r="B46" s="113" t="s">
        <v>68</v>
      </c>
      <c r="C46" s="32">
        <f t="shared" ref="C46:C56" si="6">SUM(D46:M46)</f>
        <v>11997.189999999999</v>
      </c>
      <c r="D46" s="117">
        <v>5636.02</v>
      </c>
      <c r="E46" s="120">
        <v>435</v>
      </c>
      <c r="F46" s="122">
        <v>0</v>
      </c>
      <c r="G46" s="120">
        <v>0</v>
      </c>
      <c r="H46" s="41">
        <v>480</v>
      </c>
      <c r="I46" s="46">
        <v>575</v>
      </c>
      <c r="J46" s="41">
        <v>1870</v>
      </c>
      <c r="K46" s="43">
        <v>360.3</v>
      </c>
      <c r="L46" s="37">
        <v>900</v>
      </c>
      <c r="M46" s="120">
        <v>1740.87</v>
      </c>
    </row>
    <row r="47" spans="1:13">
      <c r="A47" s="177"/>
      <c r="B47" s="113" t="s">
        <v>69</v>
      </c>
      <c r="C47" s="32">
        <f t="shared" si="6"/>
        <v>25967.46</v>
      </c>
      <c r="D47" s="117">
        <v>15755</v>
      </c>
      <c r="E47" s="120">
        <v>93</v>
      </c>
      <c r="F47" s="122">
        <v>735.66</v>
      </c>
      <c r="G47" s="140">
        <v>0</v>
      </c>
      <c r="H47" s="41">
        <v>1032</v>
      </c>
      <c r="I47" s="46">
        <v>1230</v>
      </c>
      <c r="J47" s="41">
        <v>1740</v>
      </c>
      <c r="K47" s="43">
        <v>469.8</v>
      </c>
      <c r="L47" s="37">
        <v>1130</v>
      </c>
      <c r="M47" s="120">
        <v>3782</v>
      </c>
    </row>
    <row r="48" spans="1:13">
      <c r="A48" s="177"/>
      <c r="B48" s="113" t="s">
        <v>70</v>
      </c>
      <c r="C48" s="32">
        <f t="shared" si="6"/>
        <v>86283.5</v>
      </c>
      <c r="D48" s="117">
        <v>40869.379999999997</v>
      </c>
      <c r="E48" s="46">
        <v>40340</v>
      </c>
      <c r="F48" s="122">
        <v>478.72</v>
      </c>
      <c r="G48" s="120">
        <v>0</v>
      </c>
      <c r="H48" s="41">
        <v>0</v>
      </c>
      <c r="I48" s="120">
        <v>0</v>
      </c>
      <c r="J48" s="41">
        <v>630</v>
      </c>
      <c r="K48" s="120">
        <v>817.9</v>
      </c>
      <c r="L48" s="41">
        <v>900</v>
      </c>
      <c r="M48" s="120">
        <v>2247.5</v>
      </c>
    </row>
    <row r="49" spans="1:13">
      <c r="A49" s="177"/>
      <c r="B49" s="113" t="s">
        <v>71</v>
      </c>
      <c r="C49" s="32">
        <f t="shared" si="6"/>
        <v>23462.500000000004</v>
      </c>
      <c r="D49" s="117">
        <v>7260.04</v>
      </c>
      <c r="E49" s="46">
        <v>5311</v>
      </c>
      <c r="F49" s="122">
        <v>446.45</v>
      </c>
      <c r="G49" s="140">
        <v>637.20000000000005</v>
      </c>
      <c r="H49" s="41">
        <v>302</v>
      </c>
      <c r="I49" s="120">
        <v>0</v>
      </c>
      <c r="J49" s="41">
        <v>1340</v>
      </c>
      <c r="K49" s="120">
        <v>233.4</v>
      </c>
      <c r="L49" s="41">
        <v>930</v>
      </c>
      <c r="M49" s="32">
        <v>7002.41</v>
      </c>
    </row>
    <row r="50" spans="1:13">
      <c r="A50" s="177"/>
      <c r="B50" s="113" t="s">
        <v>72</v>
      </c>
      <c r="C50" s="32">
        <f t="shared" si="6"/>
        <v>29991.120000000003</v>
      </c>
      <c r="D50" s="117">
        <v>8270.43</v>
      </c>
      <c r="E50" s="46">
        <v>6455.63</v>
      </c>
      <c r="F50" s="122">
        <v>5874.06</v>
      </c>
      <c r="G50" s="32">
        <v>552.66</v>
      </c>
      <c r="H50" s="41">
        <v>415</v>
      </c>
      <c r="I50" s="32">
        <v>1310.5</v>
      </c>
      <c r="J50" s="41">
        <v>1580</v>
      </c>
      <c r="K50" s="32">
        <v>1070.2</v>
      </c>
      <c r="L50" s="41">
        <v>1130</v>
      </c>
      <c r="M50" s="32">
        <v>3332.64</v>
      </c>
    </row>
    <row r="51" spans="1:13">
      <c r="A51" s="177"/>
      <c r="B51" s="116" t="s">
        <v>73</v>
      </c>
      <c r="C51" s="32">
        <f t="shared" si="6"/>
        <v>18736.8</v>
      </c>
      <c r="D51" s="117">
        <v>11012.16</v>
      </c>
      <c r="E51" s="46">
        <v>1020</v>
      </c>
      <c r="F51" s="122">
        <v>251.3</v>
      </c>
      <c r="G51" s="35">
        <v>462.5</v>
      </c>
      <c r="H51" s="41">
        <v>547</v>
      </c>
      <c r="I51" s="32"/>
      <c r="J51" s="41">
        <v>2460.5</v>
      </c>
      <c r="K51" s="32">
        <v>382.8</v>
      </c>
      <c r="L51" s="41">
        <v>335</v>
      </c>
      <c r="M51" s="32">
        <v>2265.54</v>
      </c>
    </row>
    <row r="52" spans="1:13">
      <c r="A52" s="177"/>
      <c r="B52" s="113" t="s">
        <v>74</v>
      </c>
      <c r="C52" s="32">
        <f t="shared" si="6"/>
        <v>21312.989999999998</v>
      </c>
      <c r="D52" s="117">
        <v>8623.4699999999993</v>
      </c>
      <c r="E52" s="46">
        <v>5024.96</v>
      </c>
      <c r="F52" s="122">
        <v>260</v>
      </c>
      <c r="G52" s="32">
        <v>145.04</v>
      </c>
      <c r="H52" s="41">
        <v>861</v>
      </c>
      <c r="I52" s="32">
        <v>0</v>
      </c>
      <c r="J52" s="41">
        <v>1520</v>
      </c>
      <c r="K52" s="32">
        <v>716.1</v>
      </c>
      <c r="L52" s="41">
        <v>315</v>
      </c>
      <c r="M52" s="32">
        <v>3847.42</v>
      </c>
    </row>
    <row r="53" spans="1:13">
      <c r="A53" s="177"/>
      <c r="B53" s="113" t="s">
        <v>75</v>
      </c>
      <c r="C53" s="32">
        <f t="shared" si="6"/>
        <v>19997.129999999997</v>
      </c>
      <c r="D53" s="117">
        <v>8001.87</v>
      </c>
      <c r="E53" s="46">
        <v>911</v>
      </c>
      <c r="F53" s="122">
        <v>0</v>
      </c>
      <c r="G53" s="35">
        <v>0</v>
      </c>
      <c r="H53" s="41">
        <v>1274</v>
      </c>
      <c r="I53" s="32">
        <v>1865.5</v>
      </c>
      <c r="J53" s="41">
        <v>2550</v>
      </c>
      <c r="K53" s="32">
        <v>0</v>
      </c>
      <c r="L53" s="41">
        <v>805</v>
      </c>
      <c r="M53" s="32">
        <v>4589.76</v>
      </c>
    </row>
    <row r="54" spans="1:13">
      <c r="A54" s="177"/>
      <c r="B54" s="113" t="s">
        <v>76</v>
      </c>
      <c r="C54" s="32">
        <f t="shared" si="6"/>
        <v>16982.86</v>
      </c>
      <c r="D54" s="117">
        <v>4077.82</v>
      </c>
      <c r="E54" s="46">
        <v>3180</v>
      </c>
      <c r="F54" s="122">
        <v>353.42</v>
      </c>
      <c r="G54" s="32"/>
      <c r="H54" s="41"/>
      <c r="I54" s="32"/>
      <c r="J54" s="41">
        <v>890</v>
      </c>
      <c r="K54" s="32">
        <v>618.20000000000005</v>
      </c>
      <c r="L54" s="41">
        <v>815</v>
      </c>
      <c r="M54" s="32">
        <v>7048.42</v>
      </c>
    </row>
    <row r="55" spans="1:13">
      <c r="A55" s="177"/>
      <c r="B55" s="113" t="s">
        <v>77</v>
      </c>
      <c r="C55" s="32">
        <f t="shared" si="6"/>
        <v>0</v>
      </c>
      <c r="D55" s="118"/>
      <c r="E55" s="46"/>
      <c r="F55" s="38"/>
      <c r="G55" s="35"/>
      <c r="H55" s="38"/>
      <c r="I55" s="32"/>
      <c r="J55" s="41"/>
      <c r="K55" s="32"/>
      <c r="L55" s="41"/>
      <c r="M55" s="32"/>
    </row>
    <row r="56" spans="1:13" ht="15.75" thickBot="1">
      <c r="A56" s="177"/>
      <c r="B56" s="114" t="s">
        <v>78</v>
      </c>
      <c r="C56" s="36">
        <f t="shared" si="6"/>
        <v>0</v>
      </c>
      <c r="D56" s="119"/>
      <c r="E56" s="121"/>
      <c r="F56" s="39"/>
      <c r="G56" s="123"/>
      <c r="H56" s="39"/>
      <c r="I56" s="124"/>
      <c r="J56" s="42"/>
      <c r="K56" s="124"/>
      <c r="L56" s="42"/>
      <c r="M56" s="124"/>
    </row>
    <row r="57" spans="1:13" ht="15.75" thickBot="1">
      <c r="A57" s="178"/>
      <c r="B57" s="125" t="s">
        <v>79</v>
      </c>
      <c r="C57" s="126">
        <f>SUM(C45:C56)</f>
        <v>270855.37999999995</v>
      </c>
      <c r="D57" s="127">
        <f>SUM(D45:D56)</f>
        <v>117890.92000000001</v>
      </c>
      <c r="E57" s="128">
        <f>SUM(E45:E56)</f>
        <v>66461.59</v>
      </c>
      <c r="F57" s="126">
        <f t="shared" ref="F57:M57" si="7">SUM(F45:F56)</f>
        <v>8399.61</v>
      </c>
      <c r="G57" s="126">
        <f t="shared" si="7"/>
        <v>1797.4</v>
      </c>
      <c r="H57" s="128">
        <f t="shared" si="7"/>
        <v>4911</v>
      </c>
      <c r="I57" s="127">
        <f t="shared" si="7"/>
        <v>5726</v>
      </c>
      <c r="J57" s="128">
        <f t="shared" si="7"/>
        <v>15480.5</v>
      </c>
      <c r="K57" s="127">
        <f t="shared" si="7"/>
        <v>4771.8</v>
      </c>
      <c r="L57" s="128">
        <f t="shared" si="7"/>
        <v>8350</v>
      </c>
      <c r="M57" s="127">
        <f t="shared" si="7"/>
        <v>37066.559999999998</v>
      </c>
    </row>
    <row r="58" spans="1:13" ht="15.75" thickBot="1">
      <c r="A58" s="179" t="s">
        <v>81</v>
      </c>
      <c r="B58" s="180"/>
      <c r="C58" s="143">
        <f>C57/288624*100</f>
        <v>93.843678973335528</v>
      </c>
    </row>
    <row r="60" spans="1:13">
      <c r="C60" s="26"/>
      <c r="I60" s="26"/>
    </row>
    <row r="61" spans="1:13">
      <c r="L61" s="26"/>
    </row>
    <row r="62" spans="1:13">
      <c r="K62" s="26"/>
      <c r="M62" s="26"/>
    </row>
    <row r="63" spans="1:13">
      <c r="K63" s="26"/>
    </row>
  </sheetData>
  <mergeCells count="5">
    <mergeCell ref="A6:A18"/>
    <mergeCell ref="A19:A31"/>
    <mergeCell ref="A32:A44"/>
    <mergeCell ref="A45:A57"/>
    <mergeCell ref="A58:B58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PAGESAT-TETOR 2021</vt:lpstr>
      <vt:lpstr>PRANIMET-TETOR 2021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bashkim.sopa</cp:lastModifiedBy>
  <cp:lastPrinted>2020-10-10T20:59:46Z</cp:lastPrinted>
  <dcterms:created xsi:type="dcterms:W3CDTF">2020-04-01T20:14:43Z</dcterms:created>
  <dcterms:modified xsi:type="dcterms:W3CDTF">2021-11-12T13:48:16Z</dcterms:modified>
</cp:coreProperties>
</file>