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 activeTab="1"/>
  </bookViews>
  <sheets>
    <sheet name="PAGESAT" sheetId="1" r:id="rId1"/>
    <sheet name="PRANIME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4" i="2" l="1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5" i="1"/>
  <c r="G45" i="1"/>
  <c r="H45" i="1"/>
  <c r="I45" i="1"/>
  <c r="J45" i="1"/>
  <c r="L45" i="1"/>
  <c r="M45" i="1"/>
  <c r="N45" i="1"/>
  <c r="O45" i="1"/>
  <c r="P45" i="1"/>
  <c r="R45" i="1"/>
  <c r="S45" i="1"/>
  <c r="T45" i="1"/>
  <c r="U45" i="1"/>
  <c r="V45" i="1"/>
  <c r="F32" i="1"/>
  <c r="G32" i="1"/>
  <c r="H32" i="1"/>
  <c r="I32" i="1"/>
  <c r="J32" i="1"/>
  <c r="L32" i="1"/>
  <c r="M32" i="1"/>
  <c r="N32" i="1"/>
  <c r="O32" i="1"/>
  <c r="P32" i="1"/>
  <c r="R32" i="1"/>
  <c r="S32" i="1"/>
  <c r="T32" i="1"/>
  <c r="U32" i="1"/>
  <c r="V32" i="1"/>
  <c r="K20" i="1"/>
  <c r="F19" i="1"/>
  <c r="G19" i="1"/>
  <c r="H19" i="1"/>
  <c r="I19" i="1"/>
  <c r="J19" i="1"/>
  <c r="L19" i="1"/>
  <c r="M19" i="1"/>
  <c r="N19" i="1"/>
  <c r="O19" i="1"/>
  <c r="P19" i="1"/>
  <c r="R19" i="1"/>
  <c r="S19" i="1"/>
  <c r="T19" i="1"/>
  <c r="U19" i="1"/>
  <c r="V19" i="1"/>
  <c r="E9" i="1"/>
  <c r="E10" i="1"/>
  <c r="E11" i="1"/>
  <c r="E12" i="1"/>
  <c r="E13" i="1"/>
  <c r="E14" i="1"/>
  <c r="E15" i="1"/>
  <c r="E16" i="1"/>
  <c r="E17" i="1"/>
  <c r="E18" i="1"/>
  <c r="K44" i="1"/>
  <c r="Q44" i="1"/>
  <c r="Q8" i="1"/>
  <c r="Q9" i="1"/>
  <c r="Q10" i="1"/>
  <c r="Q11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7" i="1"/>
  <c r="K8" i="1"/>
  <c r="K9" i="1"/>
  <c r="K10" i="1"/>
  <c r="K11" i="1"/>
  <c r="K12" i="1"/>
  <c r="K13" i="1"/>
  <c r="K14" i="1"/>
  <c r="K15" i="1"/>
  <c r="K16" i="1"/>
  <c r="K17" i="1"/>
  <c r="K18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7" i="1"/>
  <c r="E8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C39" i="1" s="1"/>
  <c r="E40" i="1"/>
  <c r="E41" i="1"/>
  <c r="C41" i="1" s="1"/>
  <c r="E42" i="1"/>
  <c r="E43" i="1"/>
  <c r="D43" i="1" s="1"/>
  <c r="E44" i="1"/>
  <c r="E7" i="1"/>
  <c r="C31" i="2" l="1"/>
  <c r="C44" i="2"/>
  <c r="C18" i="2"/>
  <c r="C37" i="1"/>
  <c r="C44" i="1"/>
  <c r="C42" i="1"/>
  <c r="C40" i="1"/>
  <c r="C38" i="1"/>
  <c r="C36" i="1"/>
  <c r="C35" i="1"/>
  <c r="E45" i="1"/>
  <c r="K45" i="1"/>
  <c r="C34" i="1"/>
  <c r="Q45" i="1"/>
  <c r="C13" i="1"/>
  <c r="D11" i="1"/>
  <c r="D18" i="1"/>
  <c r="D14" i="1"/>
  <c r="D12" i="1"/>
  <c r="D10" i="1"/>
  <c r="D8" i="1"/>
  <c r="C17" i="1"/>
  <c r="D17" i="1"/>
  <c r="D16" i="1"/>
  <c r="C15" i="1"/>
  <c r="D15" i="1"/>
  <c r="D13" i="1"/>
  <c r="C11" i="1"/>
  <c r="D9" i="1"/>
  <c r="Q19" i="1"/>
  <c r="D7" i="1"/>
  <c r="C31" i="1"/>
  <c r="C30" i="1"/>
  <c r="C29" i="1"/>
  <c r="C28" i="1"/>
  <c r="C27" i="1"/>
  <c r="C26" i="1"/>
  <c r="C25" i="1"/>
  <c r="C24" i="1"/>
  <c r="D40" i="1"/>
  <c r="D38" i="1"/>
  <c r="D36" i="1"/>
  <c r="D34" i="1"/>
  <c r="D31" i="1"/>
  <c r="D29" i="1"/>
  <c r="C18" i="1"/>
  <c r="C16" i="1"/>
  <c r="C14" i="1"/>
  <c r="C12" i="1"/>
  <c r="C10" i="1"/>
  <c r="D41" i="1"/>
  <c r="D39" i="1"/>
  <c r="D37" i="1"/>
  <c r="D35" i="1"/>
  <c r="D33" i="1"/>
  <c r="D30" i="1"/>
  <c r="C33" i="1"/>
  <c r="C23" i="1"/>
  <c r="Q32" i="1"/>
  <c r="D21" i="1"/>
  <c r="C21" i="1"/>
  <c r="D20" i="1"/>
  <c r="K32" i="1"/>
  <c r="K19" i="1"/>
  <c r="C9" i="1"/>
  <c r="D27" i="1"/>
  <c r="D25" i="1"/>
  <c r="D23" i="1"/>
  <c r="D28" i="1"/>
  <c r="D26" i="1"/>
  <c r="D24" i="1"/>
  <c r="E32" i="1"/>
  <c r="C22" i="1"/>
  <c r="D22" i="1"/>
  <c r="C20" i="1"/>
  <c r="E19" i="1"/>
  <c r="C8" i="1"/>
  <c r="D44" i="1"/>
  <c r="D42" i="1"/>
  <c r="C43" i="1"/>
  <c r="C7" i="1"/>
  <c r="C19" i="1" l="1"/>
  <c r="D19" i="1"/>
  <c r="D32" i="1"/>
  <c r="C45" i="1"/>
  <c r="D45" i="1"/>
  <c r="C32" i="1"/>
</calcChain>
</file>

<file path=xl/sharedStrings.xml><?xml version="1.0" encoding="utf-8"?>
<sst xmlns="http://schemas.openxmlformats.org/spreadsheetml/2006/main" count="117" uniqueCount="68">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</sst>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20" applyBorder="0"/>
  </cellStyleXfs>
  <cellXfs count="102">
    <xf numFmtId="0" fontId="0" fillId="0" borderId="0" xfId="0"/>
    <xf numFmtId="0" fontId="22" fillId="33" borderId="18" xfId="0" applyFont="1" applyFill="1" applyBorder="1" applyAlignment="1" applyProtection="1">
      <alignment horizontal="center" vertical="center" wrapText="1"/>
      <protection hidden="1"/>
    </xf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35" borderId="17" xfId="0" applyFont="1" applyFill="1" applyBorder="1" applyAlignment="1" applyProtection="1">
      <protection hidden="1"/>
    </xf>
    <xf numFmtId="0" fontId="16" fillId="35" borderId="16" xfId="0" applyFont="1" applyFill="1" applyBorder="1" applyAlignme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20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0" fontId="16" fillId="36" borderId="16" xfId="0" applyFont="1" applyFill="1" applyBorder="1" applyAlignment="1" applyProtection="1">
      <protection hidden="1"/>
    </xf>
    <xf numFmtId="0" fontId="16" fillId="36" borderId="17" xfId="0" applyFont="1" applyFill="1" applyBorder="1" applyAlignment="1" applyProtection="1">
      <protection hidden="1"/>
    </xf>
    <xf numFmtId="0" fontId="16" fillId="37" borderId="16" xfId="0" applyFont="1" applyFill="1" applyBorder="1" applyAlignment="1" applyProtection="1">
      <protection hidden="1"/>
    </xf>
    <xf numFmtId="0" fontId="16" fillId="37" borderId="17" xfId="0" applyFont="1" applyFill="1" applyBorder="1" applyAlignment="1" applyProtection="1">
      <protection hidden="1"/>
    </xf>
    <xf numFmtId="165" fontId="0" fillId="0" borderId="0" xfId="1" applyNumberFormat="1" applyFont="1" applyProtection="1">
      <protection hidden="1"/>
    </xf>
    <xf numFmtId="165" fontId="20" fillId="0" borderId="11" xfId="1" applyNumberFormat="1" applyFont="1" applyBorder="1" applyProtection="1">
      <protection hidden="1"/>
    </xf>
    <xf numFmtId="165" fontId="20" fillId="0" borderId="10" xfId="1" applyNumberFormat="1" applyFont="1" applyBorder="1" applyProtection="1">
      <protection hidden="1"/>
    </xf>
    <xf numFmtId="165" fontId="20" fillId="0" borderId="12" xfId="1" applyNumberFormat="1" applyFont="1" applyBorder="1" applyProtection="1">
      <protection hidden="1"/>
    </xf>
    <xf numFmtId="0" fontId="25" fillId="33" borderId="18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0" fontId="26" fillId="0" borderId="0" xfId="0" applyFont="1"/>
    <xf numFmtId="165" fontId="0" fillId="0" borderId="2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165" fontId="0" fillId="0" borderId="22" xfId="1" applyNumberFormat="1" applyFont="1" applyBorder="1" applyProtection="1">
      <protection hidden="1"/>
    </xf>
    <xf numFmtId="0" fontId="16" fillId="39" borderId="23" xfId="0" applyFont="1" applyFill="1" applyBorder="1" applyProtection="1">
      <protection hidden="1"/>
    </xf>
    <xf numFmtId="165" fontId="19" fillId="0" borderId="12" xfId="1" applyNumberFormat="1" applyFont="1" applyBorder="1" applyProtection="1">
      <protection hidden="1"/>
    </xf>
    <xf numFmtId="165" fontId="16" fillId="39" borderId="23" xfId="1" applyNumberFormat="1" applyFont="1" applyFill="1" applyBorder="1" applyProtection="1">
      <protection hidden="1"/>
    </xf>
    <xf numFmtId="0" fontId="23" fillId="35" borderId="15" xfId="0" applyFont="1" applyFill="1" applyBorder="1" applyAlignment="1" applyProtection="1">
      <alignment horizontal="center" vertical="center" wrapText="1"/>
      <protection hidden="1"/>
    </xf>
    <xf numFmtId="0" fontId="23" fillId="35" borderId="15" xfId="0" applyFont="1" applyFill="1" applyBorder="1" applyAlignment="1" applyProtection="1">
      <alignment vertical="center" wrapText="1"/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28" fillId="0" borderId="0" xfId="0" applyFont="1" applyFill="1" applyAlignment="1">
      <alignment vertical="center"/>
    </xf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 vertical="center"/>
    </xf>
    <xf numFmtId="0" fontId="16" fillId="40" borderId="28" xfId="0" applyFont="1" applyFill="1" applyBorder="1" applyAlignment="1">
      <alignment horizontal="center" vertical="center"/>
    </xf>
    <xf numFmtId="165" fontId="16" fillId="41" borderId="28" xfId="1" applyNumberFormat="1" applyFont="1" applyFill="1" applyBorder="1" applyAlignment="1">
      <alignment horizontal="center" vertical="center" wrapText="1"/>
    </xf>
    <xf numFmtId="0" fontId="16" fillId="42" borderId="28" xfId="0" applyFont="1" applyFill="1" applyBorder="1" applyAlignment="1">
      <alignment horizontal="center" vertical="center" wrapText="1"/>
    </xf>
    <xf numFmtId="0" fontId="16" fillId="43" borderId="28" xfId="0" applyFont="1" applyFill="1" applyBorder="1" applyAlignment="1">
      <alignment horizontal="center" vertical="center" wrapText="1"/>
    </xf>
    <xf numFmtId="0" fontId="16" fillId="44" borderId="28" xfId="0" applyFont="1" applyFill="1" applyBorder="1" applyAlignment="1">
      <alignment horizontal="center" vertical="center" wrapText="1"/>
    </xf>
    <xf numFmtId="0" fontId="29" fillId="45" borderId="28" xfId="0" applyFont="1" applyFill="1" applyBorder="1" applyAlignment="1">
      <alignment horizontal="center" vertical="center" wrapText="1"/>
    </xf>
    <xf numFmtId="0" fontId="16" fillId="46" borderId="28" xfId="0" applyFont="1" applyFill="1" applyBorder="1" applyAlignment="1">
      <alignment horizontal="center" vertical="center" wrapText="1"/>
    </xf>
    <xf numFmtId="0" fontId="16" fillId="47" borderId="28" xfId="0" applyFont="1" applyFill="1" applyBorder="1" applyAlignment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9" borderId="28" xfId="0" applyFont="1" applyFill="1" applyBorder="1" applyAlignment="1">
      <alignment horizontal="center" vertical="center" wrapText="1"/>
    </xf>
    <xf numFmtId="0" fontId="16" fillId="50" borderId="28" xfId="0" applyFont="1" applyFill="1" applyBorder="1" applyAlignment="1">
      <alignment horizontal="center" vertical="center" wrapText="1"/>
    </xf>
    <xf numFmtId="0" fontId="16" fillId="51" borderId="28" xfId="0" applyFont="1" applyFill="1" applyBorder="1" applyAlignment="1">
      <alignment horizontal="center" vertical="center" wrapText="1"/>
    </xf>
    <xf numFmtId="0" fontId="0" fillId="0" borderId="10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0" fillId="0" borderId="0" xfId="0" applyNumberFormat="1" applyFont="1"/>
    <xf numFmtId="164" fontId="1" fillId="0" borderId="10" xfId="1" applyFont="1" applyBorder="1"/>
    <xf numFmtId="0" fontId="0" fillId="0" borderId="12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0" fontId="16" fillId="39" borderId="23" xfId="1" applyNumberFormat="1" applyFont="1" applyFill="1" applyBorder="1" applyAlignment="1"/>
    <xf numFmtId="164" fontId="16" fillId="39" borderId="23" xfId="1" applyFont="1" applyFill="1" applyBorder="1" applyAlignment="1">
      <alignment horizontal="right"/>
    </xf>
    <xf numFmtId="0" fontId="0" fillId="0" borderId="11" xfId="0" applyBorder="1"/>
    <xf numFmtId="164" fontId="19" fillId="52" borderId="11" xfId="1" applyFont="1" applyFill="1" applyBorder="1" applyAlignment="1">
      <alignment horizontal="right"/>
    </xf>
    <xf numFmtId="164" fontId="19" fillId="0" borderId="11" xfId="1" applyFont="1" applyBorder="1" applyAlignment="1">
      <alignment horizontal="right"/>
    </xf>
    <xf numFmtId="164" fontId="19" fillId="33" borderId="11" xfId="1" applyFont="1" applyFill="1" applyBorder="1" applyAlignment="1">
      <alignment horizontal="right"/>
    </xf>
    <xf numFmtId="164" fontId="1" fillId="0" borderId="11" xfId="1" applyFont="1" applyBorder="1" applyAlignment="1">
      <alignment horizontal="right"/>
    </xf>
    <xf numFmtId="0" fontId="16" fillId="39" borderId="23" xfId="0" applyFont="1" applyFill="1" applyBorder="1"/>
    <xf numFmtId="164" fontId="16" fillId="39" borderId="23" xfId="1" applyFont="1" applyFill="1" applyBorder="1" applyAlignment="1">
      <alignment horizontal="center"/>
    </xf>
    <xf numFmtId="164" fontId="1" fillId="0" borderId="0" xfId="1" applyFont="1"/>
    <xf numFmtId="164" fontId="19" fillId="52" borderId="12" xfId="1" applyFont="1" applyFill="1" applyBorder="1" applyAlignment="1">
      <alignment horizontal="right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/>
    <xf numFmtId="0" fontId="23" fillId="37" borderId="15" xfId="0" applyFont="1" applyFill="1" applyBorder="1" applyAlignment="1" applyProtection="1">
      <alignment horizontal="center" vertical="center" wrapText="1"/>
      <protection hidden="1"/>
    </xf>
    <xf numFmtId="0" fontId="22" fillId="34" borderId="1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/>
    <xf numFmtId="0" fontId="22" fillId="38" borderId="13" xfId="0" applyFont="1" applyFill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6" xfId="0" applyBorder="1"/>
    <xf numFmtId="0" fontId="0" fillId="0" borderId="27" xfId="0" applyFont="1" applyBorder="1" applyAlignment="1" applyProtection="1">
      <alignment horizontal="center" vertical="center"/>
      <protection hidden="1"/>
    </xf>
    <xf numFmtId="0" fontId="0" fillId="0" borderId="21" xfId="0" applyBorder="1"/>
    <xf numFmtId="0" fontId="19" fillId="0" borderId="19" xfId="0" applyFont="1" applyBorder="1" applyAlignment="1" applyProtection="1">
      <alignment horizontal="center" vertical="center"/>
      <protection hidden="1"/>
    </xf>
    <xf numFmtId="0" fontId="16" fillId="33" borderId="13" xfId="0" applyFont="1" applyFill="1" applyBorder="1" applyAlignment="1" applyProtection="1">
      <alignment horizontal="center"/>
      <protection hidden="1"/>
    </xf>
    <xf numFmtId="0" fontId="16" fillId="33" borderId="14" xfId="0" applyFont="1" applyFill="1" applyBorder="1" applyAlignment="1" applyProtection="1">
      <alignment horizontal="center"/>
      <protection hidden="1"/>
    </xf>
    <xf numFmtId="0" fontId="19" fillId="0" borderId="2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zoomScaleNormal="100" workbookViewId="0">
      <pane xSplit="4" ySplit="5" topLeftCell="E24" activePane="bottomRight" state="frozen"/>
      <selection pane="topRight" activeCell="E1" sqref="E1"/>
      <selection pane="bottomLeft" activeCell="A7" sqref="A7"/>
      <selection pane="bottomRight" activeCell="G2" sqref="G2"/>
    </sheetView>
  </sheetViews>
  <sheetFormatPr defaultRowHeight="15" x14ac:dyDescent="0.25"/>
  <cols>
    <col min="1" max="1" width="6.5703125" customWidth="1"/>
    <col min="2" max="2" width="13.42578125" customWidth="1"/>
    <col min="3" max="4" width="11.5703125" bestFit="1" customWidth="1"/>
    <col min="5" max="5" width="10.5703125" bestFit="1" customWidth="1"/>
    <col min="6" max="6" width="9" bestFit="1" customWidth="1"/>
    <col min="7" max="7" width="9.285156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9" customFormat="1" x14ac:dyDescent="0.25">
      <c r="B1" s="27" t="s">
        <v>50</v>
      </c>
    </row>
    <row r="2" spans="1:24" s="9" customFormat="1" x14ac:dyDescent="0.25">
      <c r="A2" s="8" t="s">
        <v>9</v>
      </c>
    </row>
    <row r="3" spans="1:24" s="9" customFormat="1" x14ac:dyDescent="0.25">
      <c r="A3" s="8" t="s">
        <v>10</v>
      </c>
    </row>
    <row r="5" spans="1:24" ht="15" customHeight="1" x14ac:dyDescent="0.25">
      <c r="A5" s="96"/>
      <c r="B5" s="96"/>
      <c r="C5" s="89" t="s">
        <v>0</v>
      </c>
      <c r="D5" s="87" t="s">
        <v>1</v>
      </c>
      <c r="E5" s="35"/>
      <c r="F5" s="5"/>
      <c r="G5" s="5"/>
      <c r="H5" s="5"/>
      <c r="I5" s="5"/>
      <c r="J5" s="4"/>
      <c r="K5" s="84" t="s">
        <v>7</v>
      </c>
      <c r="L5" s="17"/>
      <c r="M5" s="17"/>
      <c r="N5" s="17"/>
      <c r="O5" s="17"/>
      <c r="P5" s="18"/>
      <c r="Q5" s="86" t="s">
        <v>8</v>
      </c>
      <c r="R5" s="19"/>
      <c r="S5" s="19"/>
      <c r="T5" s="19"/>
      <c r="U5" s="19"/>
      <c r="V5" s="20"/>
    </row>
    <row r="6" spans="1:24" s="3" customFormat="1" ht="38.25" x14ac:dyDescent="0.25">
      <c r="A6" s="97"/>
      <c r="B6" s="97"/>
      <c r="C6" s="88"/>
      <c r="D6" s="88"/>
      <c r="E6" s="34" t="s">
        <v>2</v>
      </c>
      <c r="F6" s="1" t="s">
        <v>51</v>
      </c>
      <c r="G6" s="1" t="s">
        <v>3</v>
      </c>
      <c r="H6" s="1" t="s">
        <v>4</v>
      </c>
      <c r="I6" s="1" t="s">
        <v>5</v>
      </c>
      <c r="J6" s="1" t="s">
        <v>6</v>
      </c>
      <c r="K6" s="85"/>
      <c r="L6" s="1" t="s">
        <v>51</v>
      </c>
      <c r="M6" s="1" t="s">
        <v>3</v>
      </c>
      <c r="N6" s="1" t="s">
        <v>4</v>
      </c>
      <c r="O6" s="25" t="s">
        <v>5</v>
      </c>
      <c r="P6" s="1" t="s">
        <v>6</v>
      </c>
      <c r="Q6" s="85"/>
      <c r="R6" s="1" t="s">
        <v>51</v>
      </c>
      <c r="S6" s="1" t="s">
        <v>3</v>
      </c>
      <c r="T6" s="1" t="s">
        <v>4</v>
      </c>
      <c r="U6" s="25" t="s">
        <v>5</v>
      </c>
      <c r="V6" s="1" t="s">
        <v>6</v>
      </c>
    </row>
    <row r="7" spans="1:24" x14ac:dyDescent="0.25">
      <c r="A7" s="93">
        <v>2018</v>
      </c>
      <c r="B7" s="7" t="s">
        <v>11</v>
      </c>
      <c r="C7" s="2">
        <f t="shared" ref="C7:C18" si="0">E7+K7+Q7</f>
        <v>118768.19</v>
      </c>
      <c r="D7" s="2">
        <f t="shared" ref="D7:D18" si="1">+E7+K7+Q7</f>
        <v>118768.19</v>
      </c>
      <c r="E7" s="10">
        <f t="shared" ref="E7:E18" si="2">F7+G7+H7+I7+J7</f>
        <v>33035.589999999997</v>
      </c>
      <c r="F7" s="10">
        <v>33035.589999999997</v>
      </c>
      <c r="G7" s="10">
        <v>0</v>
      </c>
      <c r="H7" s="10">
        <v>0</v>
      </c>
      <c r="I7" s="10">
        <v>0</v>
      </c>
      <c r="J7" s="10">
        <v>0</v>
      </c>
      <c r="K7" s="10">
        <f>L7+M7+N7+O7+P7</f>
        <v>65452.66</v>
      </c>
      <c r="L7" s="10">
        <v>65452.66</v>
      </c>
      <c r="M7" s="10">
        <v>0</v>
      </c>
      <c r="N7" s="10">
        <v>0</v>
      </c>
      <c r="O7" s="10">
        <v>0</v>
      </c>
      <c r="P7" s="10">
        <v>0</v>
      </c>
      <c r="Q7" s="10">
        <f>R7+S7+T7+U7+V7</f>
        <v>20279.939999999999</v>
      </c>
      <c r="R7" s="10">
        <v>20279.939999999999</v>
      </c>
      <c r="S7" s="10">
        <v>0</v>
      </c>
      <c r="T7" s="10">
        <v>0</v>
      </c>
      <c r="U7" s="10">
        <v>0</v>
      </c>
      <c r="V7" s="10">
        <v>0</v>
      </c>
    </row>
    <row r="8" spans="1:24" x14ac:dyDescent="0.25">
      <c r="A8" s="91"/>
      <c r="B8" s="6" t="s">
        <v>12</v>
      </c>
      <c r="C8" s="2">
        <f t="shared" si="0"/>
        <v>142621.84</v>
      </c>
      <c r="D8" s="2">
        <f t="shared" si="1"/>
        <v>142621.84</v>
      </c>
      <c r="E8" s="10">
        <f t="shared" si="2"/>
        <v>51670.319999999992</v>
      </c>
      <c r="F8" s="10">
        <v>34748.339999999997</v>
      </c>
      <c r="G8" s="10">
        <v>9512.0300000000007</v>
      </c>
      <c r="H8" s="10">
        <v>4132.95</v>
      </c>
      <c r="I8" s="10">
        <v>3277</v>
      </c>
      <c r="J8" s="16">
        <v>0</v>
      </c>
      <c r="K8" s="10">
        <f t="shared" ref="K8:K44" si="3">L8+M8+N8+O8+P8</f>
        <v>67800.400000000009</v>
      </c>
      <c r="L8" s="10">
        <v>64566.23</v>
      </c>
      <c r="M8" s="10">
        <v>1777</v>
      </c>
      <c r="N8" s="10">
        <v>1457.17</v>
      </c>
      <c r="O8" s="10">
        <v>0</v>
      </c>
      <c r="P8" s="10">
        <v>0</v>
      </c>
      <c r="Q8" s="10">
        <f t="shared" ref="Q8:Q44" si="4">R8+S8+T8+U8+V8</f>
        <v>23151.120000000003</v>
      </c>
      <c r="R8" s="10">
        <v>21378.22</v>
      </c>
      <c r="S8" s="10">
        <v>1309.95</v>
      </c>
      <c r="T8" s="10">
        <v>462.95</v>
      </c>
      <c r="U8" s="10">
        <v>0</v>
      </c>
      <c r="V8" s="10">
        <v>0</v>
      </c>
    </row>
    <row r="9" spans="1:24" x14ac:dyDescent="0.25">
      <c r="A9" s="91"/>
      <c r="B9" s="6" t="s">
        <v>13</v>
      </c>
      <c r="C9" s="2">
        <f t="shared" si="0"/>
        <v>147099.91999999998</v>
      </c>
      <c r="D9" s="2">
        <f t="shared" si="1"/>
        <v>147099.91999999998</v>
      </c>
      <c r="E9" s="10">
        <f t="shared" si="2"/>
        <v>47329.5</v>
      </c>
      <c r="F9" s="10">
        <v>34014.03</v>
      </c>
      <c r="G9" s="10">
        <v>8847.57</v>
      </c>
      <c r="H9" s="10">
        <v>2217.9</v>
      </c>
      <c r="I9" s="10">
        <v>2250</v>
      </c>
      <c r="J9" s="16">
        <v>0</v>
      </c>
      <c r="K9" s="10">
        <f t="shared" si="3"/>
        <v>77445.22</v>
      </c>
      <c r="L9" s="10">
        <v>65123.96</v>
      </c>
      <c r="M9" s="10">
        <v>1672.41</v>
      </c>
      <c r="N9" s="10">
        <v>648.85</v>
      </c>
      <c r="O9" s="10">
        <v>0</v>
      </c>
      <c r="P9" s="10">
        <v>10000</v>
      </c>
      <c r="Q9" s="10">
        <f t="shared" si="4"/>
        <v>22325.199999999997</v>
      </c>
      <c r="R9" s="10">
        <v>21674.6</v>
      </c>
      <c r="S9" s="10">
        <v>558.29999999999995</v>
      </c>
      <c r="T9" s="10">
        <v>92.3</v>
      </c>
      <c r="U9" s="10">
        <v>0</v>
      </c>
      <c r="V9" s="10">
        <v>0</v>
      </c>
    </row>
    <row r="10" spans="1:24" x14ac:dyDescent="0.25">
      <c r="A10" s="91"/>
      <c r="B10" s="6" t="s">
        <v>14</v>
      </c>
      <c r="C10" s="2">
        <f t="shared" si="0"/>
        <v>164649.40000000002</v>
      </c>
      <c r="D10" s="2">
        <f t="shared" si="1"/>
        <v>164649.40000000002</v>
      </c>
      <c r="E10" s="10">
        <f t="shared" si="2"/>
        <v>56580.210000000006</v>
      </c>
      <c r="F10" s="10">
        <v>33702.19</v>
      </c>
      <c r="G10" s="10">
        <v>5410.68</v>
      </c>
      <c r="H10" s="10">
        <v>3267.34</v>
      </c>
      <c r="I10" s="10">
        <v>9200</v>
      </c>
      <c r="J10" s="16">
        <v>5000</v>
      </c>
      <c r="K10" s="10">
        <f t="shared" si="3"/>
        <v>76670.62</v>
      </c>
      <c r="L10" s="10">
        <v>64360.97</v>
      </c>
      <c r="M10" s="10">
        <v>2309.65</v>
      </c>
      <c r="N10" s="10">
        <v>0</v>
      </c>
      <c r="O10" s="10">
        <v>10000</v>
      </c>
      <c r="P10" s="10">
        <v>0</v>
      </c>
      <c r="Q10" s="10">
        <f t="shared" si="4"/>
        <v>31398.57</v>
      </c>
      <c r="R10" s="10">
        <v>20775.21</v>
      </c>
      <c r="S10" s="10">
        <v>9606.2900000000009</v>
      </c>
      <c r="T10" s="10">
        <v>1017.07</v>
      </c>
      <c r="U10" s="10">
        <v>0</v>
      </c>
      <c r="V10" s="10">
        <v>0</v>
      </c>
    </row>
    <row r="11" spans="1:24" x14ac:dyDescent="0.25">
      <c r="A11" s="91"/>
      <c r="B11" s="6" t="s">
        <v>15</v>
      </c>
      <c r="C11" s="2">
        <f t="shared" si="0"/>
        <v>168382.54</v>
      </c>
      <c r="D11" s="2">
        <f t="shared" si="1"/>
        <v>168382.54</v>
      </c>
      <c r="E11" s="10">
        <f t="shared" si="2"/>
        <v>53564.5</v>
      </c>
      <c r="F11" s="10">
        <v>34958.97</v>
      </c>
      <c r="G11" s="10">
        <v>8216.1200000000008</v>
      </c>
      <c r="H11" s="10">
        <v>2712.81</v>
      </c>
      <c r="I11" s="10">
        <v>2300</v>
      </c>
      <c r="J11" s="16">
        <v>5376.6</v>
      </c>
      <c r="K11" s="10">
        <f t="shared" si="3"/>
        <v>87440.35</v>
      </c>
      <c r="L11" s="10">
        <v>65024.160000000003</v>
      </c>
      <c r="M11" s="10">
        <v>1650.8</v>
      </c>
      <c r="N11" s="10">
        <v>2265.39</v>
      </c>
      <c r="O11" s="10">
        <v>0</v>
      </c>
      <c r="P11" s="10">
        <v>18500</v>
      </c>
      <c r="Q11" s="10">
        <f t="shared" si="4"/>
        <v>27377.690000000002</v>
      </c>
      <c r="R11" s="10">
        <v>19790.240000000002</v>
      </c>
      <c r="S11" s="10">
        <v>7114.49</v>
      </c>
      <c r="T11" s="10">
        <v>472.96</v>
      </c>
      <c r="U11" s="10">
        <v>0</v>
      </c>
      <c r="V11" s="10">
        <v>0</v>
      </c>
    </row>
    <row r="12" spans="1:24" x14ac:dyDescent="0.25">
      <c r="A12" s="91"/>
      <c r="B12" s="6" t="s">
        <v>16</v>
      </c>
      <c r="C12" s="2">
        <f t="shared" si="0"/>
        <v>155716.68</v>
      </c>
      <c r="D12" s="2">
        <f t="shared" si="1"/>
        <v>155716.68</v>
      </c>
      <c r="E12" s="10">
        <f t="shared" si="2"/>
        <v>58223.95</v>
      </c>
      <c r="F12" s="10">
        <v>35498.54</v>
      </c>
      <c r="G12" s="10">
        <v>9619.77</v>
      </c>
      <c r="H12" s="10">
        <v>2138.34</v>
      </c>
      <c r="I12" s="10">
        <v>2608.8000000000002</v>
      </c>
      <c r="J12" s="16">
        <v>8358.5</v>
      </c>
      <c r="K12" s="10">
        <f t="shared" si="3"/>
        <v>68971.78</v>
      </c>
      <c r="L12" s="10">
        <v>65226.93</v>
      </c>
      <c r="M12" s="10">
        <v>3679.85</v>
      </c>
      <c r="N12" s="10">
        <v>65</v>
      </c>
      <c r="O12" s="10">
        <v>0</v>
      </c>
      <c r="P12" s="10">
        <v>0</v>
      </c>
      <c r="Q12" s="10">
        <f t="shared" si="4"/>
        <v>28520.95</v>
      </c>
      <c r="R12" s="10">
        <v>19790.04</v>
      </c>
      <c r="S12" s="10">
        <v>8300.7900000000009</v>
      </c>
      <c r="T12" s="10">
        <v>430.12</v>
      </c>
      <c r="U12" s="10">
        <v>0</v>
      </c>
      <c r="V12" s="10">
        <v>0</v>
      </c>
    </row>
    <row r="13" spans="1:24" x14ac:dyDescent="0.25">
      <c r="A13" s="91"/>
      <c r="B13" s="6" t="s">
        <v>17</v>
      </c>
      <c r="C13" s="2">
        <f t="shared" si="0"/>
        <v>181394.25999999998</v>
      </c>
      <c r="D13" s="2">
        <f t="shared" si="1"/>
        <v>181394.25999999998</v>
      </c>
      <c r="E13" s="10">
        <f t="shared" si="2"/>
        <v>84377.89</v>
      </c>
      <c r="F13" s="10">
        <v>35726.230000000003</v>
      </c>
      <c r="G13" s="10">
        <v>10180.9</v>
      </c>
      <c r="H13" s="10">
        <v>2038.67</v>
      </c>
      <c r="I13" s="10">
        <v>2050</v>
      </c>
      <c r="J13" s="16">
        <v>34382.089999999997</v>
      </c>
      <c r="K13" s="10">
        <f t="shared" si="3"/>
        <v>71546.659999999989</v>
      </c>
      <c r="L13" s="10">
        <v>65650.899999999994</v>
      </c>
      <c r="M13" s="10">
        <v>4038.47</v>
      </c>
      <c r="N13" s="10">
        <v>1857.29</v>
      </c>
      <c r="O13" s="10">
        <v>0</v>
      </c>
      <c r="P13" s="10">
        <v>0</v>
      </c>
      <c r="Q13" s="10">
        <f t="shared" si="4"/>
        <v>25469.71</v>
      </c>
      <c r="R13" s="10">
        <v>19260.12</v>
      </c>
      <c r="S13" s="10">
        <v>5807.98</v>
      </c>
      <c r="T13" s="10">
        <v>401.61</v>
      </c>
      <c r="U13" s="10">
        <v>0</v>
      </c>
      <c r="V13" s="10">
        <v>0</v>
      </c>
    </row>
    <row r="14" spans="1:24" x14ac:dyDescent="0.25">
      <c r="A14" s="91"/>
      <c r="B14" s="6" t="s">
        <v>18</v>
      </c>
      <c r="C14" s="2">
        <f t="shared" si="0"/>
        <v>167763.93999999997</v>
      </c>
      <c r="D14" s="2">
        <f t="shared" si="1"/>
        <v>167763.93999999997</v>
      </c>
      <c r="E14" s="10">
        <f t="shared" si="2"/>
        <v>66410.86</v>
      </c>
      <c r="F14" s="10">
        <v>35320.94</v>
      </c>
      <c r="G14" s="10">
        <v>7128.45</v>
      </c>
      <c r="H14" s="10">
        <v>2271.4699999999998</v>
      </c>
      <c r="I14" s="10">
        <v>1800</v>
      </c>
      <c r="J14" s="16">
        <v>19890</v>
      </c>
      <c r="K14" s="10">
        <f t="shared" si="3"/>
        <v>74269.75</v>
      </c>
      <c r="L14" s="10">
        <v>65254.13</v>
      </c>
      <c r="M14" s="10">
        <v>0</v>
      </c>
      <c r="N14" s="10">
        <v>117</v>
      </c>
      <c r="O14" s="10">
        <v>0</v>
      </c>
      <c r="P14" s="10">
        <v>8898.6200000000008</v>
      </c>
      <c r="Q14" s="10">
        <f t="shared" si="4"/>
        <v>27083.329999999998</v>
      </c>
      <c r="R14" s="10">
        <v>19260.12</v>
      </c>
      <c r="S14" s="10">
        <v>7383.15</v>
      </c>
      <c r="T14" s="10">
        <v>440.06</v>
      </c>
      <c r="U14" s="21">
        <v>0</v>
      </c>
      <c r="V14" s="10">
        <v>0</v>
      </c>
    </row>
    <row r="15" spans="1:24" x14ac:dyDescent="0.25">
      <c r="A15" s="91"/>
      <c r="B15" s="6" t="s">
        <v>19</v>
      </c>
      <c r="C15" s="2">
        <f t="shared" si="0"/>
        <v>256950.59</v>
      </c>
      <c r="D15" s="2">
        <f t="shared" si="1"/>
        <v>256950.59</v>
      </c>
      <c r="E15" s="10">
        <f t="shared" si="2"/>
        <v>135416.06</v>
      </c>
      <c r="F15" s="10">
        <v>35877.97</v>
      </c>
      <c r="G15" s="10">
        <v>10584.5</v>
      </c>
      <c r="H15" s="10">
        <v>2216.59</v>
      </c>
      <c r="I15" s="10">
        <v>3000</v>
      </c>
      <c r="J15" s="16">
        <v>83737</v>
      </c>
      <c r="K15" s="10">
        <f t="shared" si="3"/>
        <v>93404.66</v>
      </c>
      <c r="L15" s="10">
        <v>64840.54</v>
      </c>
      <c r="M15" s="10">
        <v>1040</v>
      </c>
      <c r="N15" s="10">
        <v>238.5</v>
      </c>
      <c r="O15" s="10">
        <v>0</v>
      </c>
      <c r="P15" s="10">
        <v>27285.62</v>
      </c>
      <c r="Q15" s="10">
        <f t="shared" si="4"/>
        <v>28129.87</v>
      </c>
      <c r="R15" s="10">
        <v>21521.759999999998</v>
      </c>
      <c r="S15" s="10">
        <v>6466.18</v>
      </c>
      <c r="T15" s="10">
        <v>141.93</v>
      </c>
      <c r="U15" s="10">
        <v>0</v>
      </c>
      <c r="V15" s="10">
        <v>0</v>
      </c>
      <c r="X15" s="26"/>
    </row>
    <row r="16" spans="1:24" x14ac:dyDescent="0.25">
      <c r="A16" s="91"/>
      <c r="B16" s="6" t="s">
        <v>20</v>
      </c>
      <c r="C16" s="2">
        <f t="shared" si="0"/>
        <v>244530.55</v>
      </c>
      <c r="D16" s="2">
        <f t="shared" si="1"/>
        <v>244530.55</v>
      </c>
      <c r="E16" s="10">
        <f t="shared" si="2"/>
        <v>145794.96</v>
      </c>
      <c r="F16" s="10">
        <v>36456.82</v>
      </c>
      <c r="G16" s="10">
        <v>12693.03</v>
      </c>
      <c r="H16" s="10">
        <v>3019.72</v>
      </c>
      <c r="I16" s="10">
        <v>3800</v>
      </c>
      <c r="J16" s="16">
        <v>89825.39</v>
      </c>
      <c r="K16" s="10">
        <f t="shared" si="3"/>
        <v>75160.69</v>
      </c>
      <c r="L16" s="10">
        <v>65056.06</v>
      </c>
      <c r="M16" s="10">
        <v>4721.71</v>
      </c>
      <c r="N16" s="10">
        <v>143</v>
      </c>
      <c r="O16" s="10">
        <v>600</v>
      </c>
      <c r="P16" s="10">
        <v>4639.92</v>
      </c>
      <c r="Q16" s="10">
        <f t="shared" si="4"/>
        <v>23574.9</v>
      </c>
      <c r="R16" s="10">
        <v>20169.46</v>
      </c>
      <c r="S16" s="10">
        <v>2547.7199999999998</v>
      </c>
      <c r="T16" s="10">
        <v>857.72</v>
      </c>
      <c r="U16" s="10">
        <v>0</v>
      </c>
      <c r="V16" s="10">
        <v>0</v>
      </c>
      <c r="X16" s="26"/>
    </row>
    <row r="17" spans="1:24" x14ac:dyDescent="0.25">
      <c r="A17" s="91"/>
      <c r="B17" s="6" t="s">
        <v>21</v>
      </c>
      <c r="C17" s="2">
        <f t="shared" si="0"/>
        <v>291938.62</v>
      </c>
      <c r="D17" s="2">
        <f t="shared" si="1"/>
        <v>291938.62</v>
      </c>
      <c r="E17" s="10">
        <f t="shared" si="2"/>
        <v>160664.69</v>
      </c>
      <c r="F17" s="10">
        <v>36397.83</v>
      </c>
      <c r="G17" s="10">
        <v>20493.22</v>
      </c>
      <c r="H17" s="10">
        <v>1983.87</v>
      </c>
      <c r="I17" s="10">
        <v>2500</v>
      </c>
      <c r="J17" s="16">
        <v>99289.77</v>
      </c>
      <c r="K17" s="10">
        <f t="shared" si="3"/>
        <v>99480.34</v>
      </c>
      <c r="L17" s="10">
        <v>63944.05</v>
      </c>
      <c r="M17" s="10">
        <v>19829.23</v>
      </c>
      <c r="N17" s="10">
        <v>2502.06</v>
      </c>
      <c r="O17" s="10">
        <v>0</v>
      </c>
      <c r="P17" s="10">
        <v>13205</v>
      </c>
      <c r="Q17" s="10">
        <f t="shared" si="4"/>
        <v>31793.59</v>
      </c>
      <c r="R17" s="10">
        <v>20297.75</v>
      </c>
      <c r="S17" s="10">
        <v>10217.11</v>
      </c>
      <c r="T17" s="10">
        <v>1278.73</v>
      </c>
      <c r="U17" s="10">
        <v>0</v>
      </c>
      <c r="V17" s="10">
        <v>0</v>
      </c>
      <c r="X17" s="26"/>
    </row>
    <row r="18" spans="1:24" x14ac:dyDescent="0.25">
      <c r="A18" s="91"/>
      <c r="B18" s="29" t="s">
        <v>22</v>
      </c>
      <c r="C18" s="30">
        <f t="shared" si="0"/>
        <v>821336.04</v>
      </c>
      <c r="D18" s="30">
        <f t="shared" si="1"/>
        <v>821336.04</v>
      </c>
      <c r="E18" s="11">
        <f t="shared" si="2"/>
        <v>617988.82000000007</v>
      </c>
      <c r="F18" s="11">
        <v>41555.480000000003</v>
      </c>
      <c r="G18" s="11">
        <v>9465.2099999999991</v>
      </c>
      <c r="H18" s="11">
        <v>0</v>
      </c>
      <c r="I18" s="11">
        <v>3873</v>
      </c>
      <c r="J18" s="32">
        <v>563095.13</v>
      </c>
      <c r="K18" s="11">
        <f t="shared" si="3"/>
        <v>144954.75</v>
      </c>
      <c r="L18" s="11">
        <v>64499.76</v>
      </c>
      <c r="M18" s="11">
        <v>8697.5400000000009</v>
      </c>
      <c r="N18" s="11">
        <v>1022.4</v>
      </c>
      <c r="O18" s="11">
        <v>400</v>
      </c>
      <c r="P18" s="11">
        <v>70335.05</v>
      </c>
      <c r="Q18" s="11">
        <f t="shared" si="4"/>
        <v>58392.47</v>
      </c>
      <c r="R18" s="11">
        <v>20573.349999999999</v>
      </c>
      <c r="S18" s="11">
        <v>5325.92</v>
      </c>
      <c r="T18" s="11">
        <v>2493.1999999999998</v>
      </c>
      <c r="U18" s="11">
        <v>0</v>
      </c>
      <c r="V18" s="11">
        <v>30000</v>
      </c>
      <c r="X18" s="26"/>
    </row>
    <row r="19" spans="1:24" x14ac:dyDescent="0.25">
      <c r="A19" s="94"/>
      <c r="B19" s="31" t="s">
        <v>23</v>
      </c>
      <c r="C19" s="33">
        <f>SUM(C7:C18)</f>
        <v>2861152.5700000003</v>
      </c>
      <c r="D19" s="33">
        <f t="shared" ref="D19:V19" si="5">SUM(D7:D18)</f>
        <v>2861152.5700000003</v>
      </c>
      <c r="E19" s="33">
        <f t="shared" si="5"/>
        <v>1511057.35</v>
      </c>
      <c r="F19" s="33">
        <f t="shared" si="5"/>
        <v>427292.93000000005</v>
      </c>
      <c r="G19" s="33">
        <f t="shared" si="5"/>
        <v>112151.47999999998</v>
      </c>
      <c r="H19" s="33">
        <f t="shared" si="5"/>
        <v>25999.660000000003</v>
      </c>
      <c r="I19" s="33">
        <f t="shared" si="5"/>
        <v>36658.800000000003</v>
      </c>
      <c r="J19" s="33">
        <f t="shared" si="5"/>
        <v>908954.48</v>
      </c>
      <c r="K19" s="33">
        <f t="shared" si="5"/>
        <v>1002597.88</v>
      </c>
      <c r="L19" s="33">
        <f t="shared" si="5"/>
        <v>779000.35000000009</v>
      </c>
      <c r="M19" s="33">
        <f t="shared" si="5"/>
        <v>49416.659999999996</v>
      </c>
      <c r="N19" s="33">
        <f t="shared" si="5"/>
        <v>10316.66</v>
      </c>
      <c r="O19" s="33">
        <f t="shared" si="5"/>
        <v>11000</v>
      </c>
      <c r="P19" s="33">
        <f t="shared" si="5"/>
        <v>152864.21000000002</v>
      </c>
      <c r="Q19" s="33">
        <f t="shared" si="5"/>
        <v>347497.33999999997</v>
      </c>
      <c r="R19" s="33">
        <f t="shared" si="5"/>
        <v>244770.81</v>
      </c>
      <c r="S19" s="33">
        <f t="shared" si="5"/>
        <v>64637.88</v>
      </c>
      <c r="T19" s="33">
        <f t="shared" si="5"/>
        <v>8088.6500000000005</v>
      </c>
      <c r="U19" s="33">
        <f t="shared" si="5"/>
        <v>0</v>
      </c>
      <c r="V19" s="33">
        <f t="shared" si="5"/>
        <v>30000</v>
      </c>
      <c r="X19" s="26"/>
    </row>
    <row r="20" spans="1:24" x14ac:dyDescent="0.25">
      <c r="A20" s="95">
        <v>2019</v>
      </c>
      <c r="B20" s="7" t="s">
        <v>24</v>
      </c>
      <c r="C20" s="2">
        <f t="shared" ref="C20:C31" si="6">E20+K20+Q20</f>
        <v>130723.87</v>
      </c>
      <c r="D20" s="2">
        <f t="shared" ref="D20:D31" si="7">+E20+K20+Q20</f>
        <v>130723.87</v>
      </c>
      <c r="E20" s="2">
        <f t="shared" ref="E20:E31" si="8">F20+G20+H20+I20+J20</f>
        <v>43150.679999999993</v>
      </c>
      <c r="F20" s="22">
        <v>36256.589999999997</v>
      </c>
      <c r="G20" s="2">
        <v>4727.45</v>
      </c>
      <c r="H20" s="2">
        <v>2166.64</v>
      </c>
      <c r="I20" s="2">
        <v>0</v>
      </c>
      <c r="J20" s="2">
        <v>0</v>
      </c>
      <c r="K20" s="2">
        <f t="shared" si="3"/>
        <v>65208.22</v>
      </c>
      <c r="L20" s="2">
        <v>63745.26</v>
      </c>
      <c r="M20" s="2">
        <v>1052.1099999999999</v>
      </c>
      <c r="N20" s="2">
        <v>410.85</v>
      </c>
      <c r="O20" s="2">
        <v>0</v>
      </c>
      <c r="P20" s="2">
        <v>0</v>
      </c>
      <c r="Q20" s="2">
        <f t="shared" si="4"/>
        <v>22364.969999999998</v>
      </c>
      <c r="R20" s="2">
        <v>20225.439999999999</v>
      </c>
      <c r="S20" s="2">
        <v>1766.61</v>
      </c>
      <c r="T20" s="2">
        <v>372.92</v>
      </c>
      <c r="U20" s="2">
        <v>0</v>
      </c>
      <c r="V20" s="2">
        <v>0</v>
      </c>
      <c r="X20" s="26"/>
    </row>
    <row r="21" spans="1:24" x14ac:dyDescent="0.25">
      <c r="A21" s="91"/>
      <c r="B21" s="6" t="s">
        <v>25</v>
      </c>
      <c r="C21" s="2">
        <f t="shared" si="6"/>
        <v>133097.43</v>
      </c>
      <c r="D21" s="2">
        <f t="shared" si="7"/>
        <v>133097.43</v>
      </c>
      <c r="E21" s="10">
        <f t="shared" si="8"/>
        <v>44673.39</v>
      </c>
      <c r="F21" s="23">
        <v>35928.949999999997</v>
      </c>
      <c r="G21" s="10">
        <v>4950.8</v>
      </c>
      <c r="H21" s="10">
        <v>2166.64</v>
      </c>
      <c r="I21" s="10">
        <v>1627</v>
      </c>
      <c r="J21" s="10">
        <v>0</v>
      </c>
      <c r="K21" s="10">
        <f t="shared" si="3"/>
        <v>65139.99</v>
      </c>
      <c r="L21" s="10">
        <v>64849.86</v>
      </c>
      <c r="M21" s="10">
        <v>265.63</v>
      </c>
      <c r="N21" s="10">
        <v>24.5</v>
      </c>
      <c r="O21" s="10">
        <v>0</v>
      </c>
      <c r="P21" s="10">
        <v>0</v>
      </c>
      <c r="Q21" s="10">
        <f t="shared" si="4"/>
        <v>23284.049999999996</v>
      </c>
      <c r="R21" s="10">
        <v>21588.67</v>
      </c>
      <c r="S21" s="10">
        <v>1227.51</v>
      </c>
      <c r="T21" s="10">
        <v>467.87</v>
      </c>
      <c r="U21" s="10">
        <v>0</v>
      </c>
      <c r="V21" s="10">
        <v>0</v>
      </c>
      <c r="X21" s="26"/>
    </row>
    <row r="22" spans="1:24" x14ac:dyDescent="0.25">
      <c r="A22" s="91"/>
      <c r="B22" s="6" t="s">
        <v>26</v>
      </c>
      <c r="C22" s="2">
        <f t="shared" si="6"/>
        <v>155945.76</v>
      </c>
      <c r="D22" s="2">
        <f t="shared" si="7"/>
        <v>155945.76</v>
      </c>
      <c r="E22" s="10">
        <f t="shared" si="8"/>
        <v>62299.55000000001</v>
      </c>
      <c r="F22" s="23">
        <v>37110.300000000003</v>
      </c>
      <c r="G22" s="10">
        <v>15524.27</v>
      </c>
      <c r="H22" s="10">
        <v>4064.98</v>
      </c>
      <c r="I22" s="10">
        <v>5600</v>
      </c>
      <c r="J22" s="10">
        <v>0</v>
      </c>
      <c r="K22" s="10">
        <f t="shared" si="3"/>
        <v>67776.92</v>
      </c>
      <c r="L22" s="10">
        <v>64628.92</v>
      </c>
      <c r="M22" s="10">
        <v>2352</v>
      </c>
      <c r="N22" s="10">
        <v>796</v>
      </c>
      <c r="O22" s="10">
        <v>0</v>
      </c>
      <c r="P22" s="10">
        <v>0</v>
      </c>
      <c r="Q22" s="10">
        <f t="shared" si="4"/>
        <v>25869.29</v>
      </c>
      <c r="R22" s="10">
        <v>19863.28</v>
      </c>
      <c r="S22" s="10">
        <v>5944.01</v>
      </c>
      <c r="T22" s="10">
        <v>62</v>
      </c>
      <c r="U22" s="10">
        <v>0</v>
      </c>
      <c r="V22" s="10">
        <v>0</v>
      </c>
    </row>
    <row r="23" spans="1:24" x14ac:dyDescent="0.25">
      <c r="A23" s="91"/>
      <c r="B23" s="6" t="s">
        <v>27</v>
      </c>
      <c r="C23" s="2">
        <f t="shared" si="6"/>
        <v>214592.12999999998</v>
      </c>
      <c r="D23" s="2">
        <f t="shared" si="7"/>
        <v>214592.12999999998</v>
      </c>
      <c r="E23" s="10">
        <f t="shared" si="8"/>
        <v>105204.92</v>
      </c>
      <c r="F23" s="10">
        <v>36144.43</v>
      </c>
      <c r="G23" s="10">
        <v>11315.39</v>
      </c>
      <c r="H23" s="10">
        <v>3813.1</v>
      </c>
      <c r="I23" s="10">
        <v>100</v>
      </c>
      <c r="J23" s="10">
        <v>53832</v>
      </c>
      <c r="K23" s="10">
        <f t="shared" si="3"/>
        <v>84520.75</v>
      </c>
      <c r="L23" s="10">
        <v>65732.320000000007</v>
      </c>
      <c r="M23" s="10">
        <v>7202.43</v>
      </c>
      <c r="N23" s="10">
        <v>86</v>
      </c>
      <c r="O23" s="10">
        <v>11500</v>
      </c>
      <c r="P23" s="10">
        <v>0</v>
      </c>
      <c r="Q23" s="10">
        <f t="shared" si="4"/>
        <v>24866.46</v>
      </c>
      <c r="R23" s="10">
        <v>19417</v>
      </c>
      <c r="S23" s="10">
        <v>5031.5200000000004</v>
      </c>
      <c r="T23" s="10">
        <v>417.94</v>
      </c>
      <c r="U23" s="10">
        <v>0</v>
      </c>
      <c r="V23" s="10">
        <v>0</v>
      </c>
    </row>
    <row r="24" spans="1:24" x14ac:dyDescent="0.25">
      <c r="A24" s="91"/>
      <c r="B24" s="6" t="s">
        <v>28</v>
      </c>
      <c r="C24" s="2">
        <f t="shared" si="6"/>
        <v>226837.95</v>
      </c>
      <c r="D24" s="2">
        <f t="shared" si="7"/>
        <v>226837.95</v>
      </c>
      <c r="E24" s="10">
        <f t="shared" si="8"/>
        <v>124909.4</v>
      </c>
      <c r="F24" s="23">
        <v>37326.129999999997</v>
      </c>
      <c r="G24" s="10">
        <v>10087.530000000001</v>
      </c>
      <c r="H24" s="10">
        <v>2167.94</v>
      </c>
      <c r="I24" s="10">
        <v>9006.7999999999993</v>
      </c>
      <c r="J24" s="10">
        <v>66321</v>
      </c>
      <c r="K24" s="10">
        <f t="shared" si="3"/>
        <v>76279.86</v>
      </c>
      <c r="L24" s="10">
        <v>65161.27</v>
      </c>
      <c r="M24" s="10">
        <v>9792.93</v>
      </c>
      <c r="N24" s="10">
        <v>1325.66</v>
      </c>
      <c r="O24" s="10">
        <v>0</v>
      </c>
      <c r="P24" s="10">
        <v>0</v>
      </c>
      <c r="Q24" s="10">
        <f t="shared" si="4"/>
        <v>25648.690000000002</v>
      </c>
      <c r="R24" s="10">
        <v>20435.57</v>
      </c>
      <c r="S24" s="10">
        <v>4191.33</v>
      </c>
      <c r="T24" s="10">
        <v>1021.79</v>
      </c>
      <c r="U24" s="10">
        <v>0</v>
      </c>
      <c r="V24" s="10">
        <v>0</v>
      </c>
    </row>
    <row r="25" spans="1:24" x14ac:dyDescent="0.25">
      <c r="A25" s="91"/>
      <c r="B25" s="6" t="s">
        <v>29</v>
      </c>
      <c r="C25" s="2">
        <f t="shared" si="6"/>
        <v>255464.65999999997</v>
      </c>
      <c r="D25" s="2">
        <f t="shared" si="7"/>
        <v>255464.65999999997</v>
      </c>
      <c r="E25" s="10">
        <f t="shared" si="8"/>
        <v>139478.71</v>
      </c>
      <c r="F25" s="23">
        <v>36865.26</v>
      </c>
      <c r="G25" s="10">
        <v>5909.38</v>
      </c>
      <c r="H25" s="10">
        <v>1926.37</v>
      </c>
      <c r="I25" s="10">
        <v>19800</v>
      </c>
      <c r="J25" s="10">
        <v>74977.7</v>
      </c>
      <c r="K25" s="10">
        <f t="shared" si="3"/>
        <v>88986.87</v>
      </c>
      <c r="L25" s="10">
        <v>65687.539999999994</v>
      </c>
      <c r="M25" s="10">
        <v>6815.04</v>
      </c>
      <c r="N25" s="10">
        <v>0</v>
      </c>
      <c r="O25" s="10">
        <v>3000</v>
      </c>
      <c r="P25" s="10">
        <v>13484.29</v>
      </c>
      <c r="Q25" s="10">
        <f t="shared" si="4"/>
        <v>26999.079999999998</v>
      </c>
      <c r="R25" s="10">
        <v>21450.92</v>
      </c>
      <c r="S25" s="10">
        <v>5239.13</v>
      </c>
      <c r="T25" s="10">
        <v>309.02999999999997</v>
      </c>
      <c r="U25" s="10">
        <v>0</v>
      </c>
      <c r="V25" s="10">
        <v>0</v>
      </c>
    </row>
    <row r="26" spans="1:24" x14ac:dyDescent="0.25">
      <c r="A26" s="91"/>
      <c r="B26" s="6" t="s">
        <v>30</v>
      </c>
      <c r="C26" s="2">
        <f t="shared" si="6"/>
        <v>199677.78000000003</v>
      </c>
      <c r="D26" s="2">
        <f t="shared" si="7"/>
        <v>199677.78000000003</v>
      </c>
      <c r="E26" s="10">
        <f t="shared" si="8"/>
        <v>96596.85</v>
      </c>
      <c r="F26" s="23">
        <v>39293.129999999997</v>
      </c>
      <c r="G26" s="10">
        <v>13595.62</v>
      </c>
      <c r="H26" s="10">
        <v>2304</v>
      </c>
      <c r="I26" s="10">
        <v>3250</v>
      </c>
      <c r="J26" s="10">
        <v>38154.1</v>
      </c>
      <c r="K26" s="10">
        <f t="shared" si="3"/>
        <v>75486.13</v>
      </c>
      <c r="L26" s="10">
        <v>64973.02</v>
      </c>
      <c r="M26" s="10">
        <v>9711.92</v>
      </c>
      <c r="N26" s="10">
        <v>801.19</v>
      </c>
      <c r="O26" s="10">
        <v>0</v>
      </c>
      <c r="P26" s="10">
        <v>0</v>
      </c>
      <c r="Q26" s="10">
        <f t="shared" si="4"/>
        <v>27594.800000000003</v>
      </c>
      <c r="R26" s="10">
        <v>22603.61</v>
      </c>
      <c r="S26" s="10">
        <v>3336.7</v>
      </c>
      <c r="T26" s="10">
        <v>1654.49</v>
      </c>
      <c r="U26" s="10">
        <v>0</v>
      </c>
      <c r="V26" s="10">
        <v>0</v>
      </c>
    </row>
    <row r="27" spans="1:24" x14ac:dyDescent="0.25">
      <c r="A27" s="91"/>
      <c r="B27" s="6" t="s">
        <v>31</v>
      </c>
      <c r="C27" s="2">
        <f t="shared" si="6"/>
        <v>234646.94</v>
      </c>
      <c r="D27" s="2">
        <f t="shared" si="7"/>
        <v>234646.94</v>
      </c>
      <c r="E27" s="10">
        <f t="shared" si="8"/>
        <v>92750.989999999991</v>
      </c>
      <c r="F27" s="23">
        <v>36971.72</v>
      </c>
      <c r="G27" s="10">
        <v>13548.21</v>
      </c>
      <c r="H27" s="10">
        <v>2381.06</v>
      </c>
      <c r="I27" s="10">
        <v>2200</v>
      </c>
      <c r="J27" s="10">
        <v>37650</v>
      </c>
      <c r="K27" s="10">
        <f t="shared" si="3"/>
        <v>68707.02</v>
      </c>
      <c r="L27" s="10">
        <v>66564.92</v>
      </c>
      <c r="M27" s="10">
        <v>243.77</v>
      </c>
      <c r="N27" s="10">
        <v>458.41</v>
      </c>
      <c r="O27" s="10">
        <v>0</v>
      </c>
      <c r="P27" s="10">
        <v>1439.92</v>
      </c>
      <c r="Q27" s="10">
        <f t="shared" si="4"/>
        <v>73188.929999999993</v>
      </c>
      <c r="R27" s="10">
        <v>20199.37</v>
      </c>
      <c r="S27" s="10">
        <v>14643.62</v>
      </c>
      <c r="T27" s="10">
        <v>449.94</v>
      </c>
      <c r="U27" s="10">
        <v>0</v>
      </c>
      <c r="V27" s="10">
        <v>37896</v>
      </c>
    </row>
    <row r="28" spans="1:24" x14ac:dyDescent="0.25">
      <c r="A28" s="91"/>
      <c r="B28" s="6" t="s">
        <v>32</v>
      </c>
      <c r="C28" s="2">
        <f t="shared" si="6"/>
        <v>234317.25</v>
      </c>
      <c r="D28" s="2">
        <f t="shared" si="7"/>
        <v>234317.25</v>
      </c>
      <c r="E28" s="10">
        <f t="shared" si="8"/>
        <v>145340.4</v>
      </c>
      <c r="F28" s="23">
        <v>37330.5</v>
      </c>
      <c r="G28" s="10">
        <v>7712.88</v>
      </c>
      <c r="H28" s="10">
        <v>2562.41</v>
      </c>
      <c r="I28" s="10">
        <v>0</v>
      </c>
      <c r="J28" s="10">
        <v>97734.61</v>
      </c>
      <c r="K28" s="10">
        <f t="shared" si="3"/>
        <v>66265.240000000005</v>
      </c>
      <c r="L28" s="10">
        <v>64644.13</v>
      </c>
      <c r="M28" s="10">
        <v>1097</v>
      </c>
      <c r="N28" s="10">
        <v>524.11</v>
      </c>
      <c r="O28" s="10">
        <v>0</v>
      </c>
      <c r="P28" s="10">
        <v>0</v>
      </c>
      <c r="Q28" s="10">
        <f t="shared" si="4"/>
        <v>22711.61</v>
      </c>
      <c r="R28" s="10">
        <v>20199.37</v>
      </c>
      <c r="S28" s="10">
        <v>2064.4</v>
      </c>
      <c r="T28" s="10">
        <v>447.84</v>
      </c>
      <c r="U28" s="10">
        <v>0</v>
      </c>
      <c r="V28" s="10">
        <v>0</v>
      </c>
    </row>
    <row r="29" spans="1:24" x14ac:dyDescent="0.25">
      <c r="A29" s="91"/>
      <c r="B29" s="6" t="s">
        <v>33</v>
      </c>
      <c r="C29" s="2">
        <f t="shared" si="6"/>
        <v>409166.14</v>
      </c>
      <c r="D29" s="2">
        <f t="shared" si="7"/>
        <v>409166.14</v>
      </c>
      <c r="E29" s="10">
        <f t="shared" si="8"/>
        <v>216926</v>
      </c>
      <c r="F29" s="24">
        <v>37181.72</v>
      </c>
      <c r="G29" s="11">
        <v>18201.48</v>
      </c>
      <c r="H29" s="11">
        <v>3913.4</v>
      </c>
      <c r="I29" s="11">
        <v>6569.6</v>
      </c>
      <c r="J29" s="11">
        <v>151059.79999999999</v>
      </c>
      <c r="K29" s="10">
        <f t="shared" si="3"/>
        <v>158461.75</v>
      </c>
      <c r="L29" s="11">
        <v>66121.95</v>
      </c>
      <c r="M29" s="11">
        <v>9110.15</v>
      </c>
      <c r="N29" s="11">
        <v>2006.5</v>
      </c>
      <c r="O29" s="11">
        <v>500</v>
      </c>
      <c r="P29" s="11">
        <v>80723.149999999994</v>
      </c>
      <c r="Q29" s="10">
        <f t="shared" si="4"/>
        <v>33778.39</v>
      </c>
      <c r="R29" s="11">
        <v>20199.37</v>
      </c>
      <c r="S29" s="11">
        <v>13474.93</v>
      </c>
      <c r="T29" s="11">
        <v>104.09</v>
      </c>
      <c r="U29" s="11">
        <v>0</v>
      </c>
      <c r="V29" s="11">
        <v>0</v>
      </c>
    </row>
    <row r="30" spans="1:24" x14ac:dyDescent="0.25">
      <c r="A30" s="91"/>
      <c r="B30" s="6" t="s">
        <v>34</v>
      </c>
      <c r="C30" s="2">
        <f t="shared" si="6"/>
        <v>344624.85</v>
      </c>
      <c r="D30" s="2">
        <f t="shared" si="7"/>
        <v>344624.85</v>
      </c>
      <c r="E30" s="10">
        <f t="shared" si="8"/>
        <v>158108.49</v>
      </c>
      <c r="F30" s="24">
        <v>37731.370000000003</v>
      </c>
      <c r="G30" s="11">
        <v>11622.98</v>
      </c>
      <c r="H30" s="11">
        <v>2858.33</v>
      </c>
      <c r="I30" s="11">
        <v>2150</v>
      </c>
      <c r="J30" s="11">
        <v>103745.81</v>
      </c>
      <c r="K30" s="10">
        <f t="shared" si="3"/>
        <v>161118.85999999999</v>
      </c>
      <c r="L30" s="11">
        <v>64480.43</v>
      </c>
      <c r="M30" s="11">
        <v>17945.34</v>
      </c>
      <c r="N30" s="11">
        <v>815.19</v>
      </c>
      <c r="O30" s="11">
        <v>0</v>
      </c>
      <c r="P30" s="11">
        <v>77877.899999999994</v>
      </c>
      <c r="Q30" s="10">
        <f t="shared" si="4"/>
        <v>25397.5</v>
      </c>
      <c r="R30" s="11">
        <v>21573.68</v>
      </c>
      <c r="S30" s="11">
        <v>2684.97</v>
      </c>
      <c r="T30" s="11">
        <v>1138.8499999999999</v>
      </c>
      <c r="U30" s="11">
        <v>0</v>
      </c>
      <c r="V30" s="11">
        <v>0</v>
      </c>
    </row>
    <row r="31" spans="1:24" x14ac:dyDescent="0.25">
      <c r="A31" s="91"/>
      <c r="B31" s="29" t="s">
        <v>35</v>
      </c>
      <c r="C31" s="30">
        <f t="shared" si="6"/>
        <v>594114.1100000001</v>
      </c>
      <c r="D31" s="30">
        <f t="shared" si="7"/>
        <v>594114.1100000001</v>
      </c>
      <c r="E31" s="11">
        <f t="shared" si="8"/>
        <v>342250.24000000005</v>
      </c>
      <c r="F31" s="15">
        <v>38212.980000000003</v>
      </c>
      <c r="G31" s="14">
        <v>8971.25</v>
      </c>
      <c r="H31" s="13">
        <v>2274.86</v>
      </c>
      <c r="I31" s="13">
        <v>1100</v>
      </c>
      <c r="J31" s="13">
        <v>291691.15000000002</v>
      </c>
      <c r="K31" s="11">
        <f t="shared" si="3"/>
        <v>199382.33</v>
      </c>
      <c r="L31" s="13">
        <v>68075.92</v>
      </c>
      <c r="M31" s="14">
        <v>7890.51</v>
      </c>
      <c r="N31" s="13">
        <v>5520.59</v>
      </c>
      <c r="O31" s="13">
        <v>0</v>
      </c>
      <c r="P31" s="13">
        <v>117895.31</v>
      </c>
      <c r="Q31" s="11">
        <f t="shared" si="4"/>
        <v>52481.54</v>
      </c>
      <c r="R31" s="13">
        <v>19998.54</v>
      </c>
      <c r="S31" s="14">
        <v>2275.7600000000002</v>
      </c>
      <c r="T31" s="13">
        <v>2553.2399999999998</v>
      </c>
      <c r="U31" s="13">
        <v>0</v>
      </c>
      <c r="V31" s="13">
        <v>27654</v>
      </c>
    </row>
    <row r="32" spans="1:24" x14ac:dyDescent="0.25">
      <c r="A32" s="92"/>
      <c r="B32" s="31" t="s">
        <v>36</v>
      </c>
      <c r="C32" s="33">
        <f>SUM(C20:C31)</f>
        <v>3133208.87</v>
      </c>
      <c r="D32" s="33">
        <f t="shared" ref="D32:V32" si="9">SUM(D20:D31)</f>
        <v>3133208.87</v>
      </c>
      <c r="E32" s="33">
        <f t="shared" si="9"/>
        <v>1571689.6199999999</v>
      </c>
      <c r="F32" s="33">
        <f t="shared" si="9"/>
        <v>446353.07999999996</v>
      </c>
      <c r="G32" s="33">
        <f t="shared" si="9"/>
        <v>126167.23999999999</v>
      </c>
      <c r="H32" s="33">
        <f t="shared" si="9"/>
        <v>32599.730000000003</v>
      </c>
      <c r="I32" s="33">
        <f t="shared" si="9"/>
        <v>51403.4</v>
      </c>
      <c r="J32" s="33">
        <f t="shared" si="9"/>
        <v>915166.17</v>
      </c>
      <c r="K32" s="33">
        <f t="shared" si="9"/>
        <v>1177333.94</v>
      </c>
      <c r="L32" s="33">
        <f t="shared" si="9"/>
        <v>784665.54</v>
      </c>
      <c r="M32" s="33">
        <f t="shared" si="9"/>
        <v>73478.829999999987</v>
      </c>
      <c r="N32" s="33">
        <f t="shared" si="9"/>
        <v>12769</v>
      </c>
      <c r="O32" s="33">
        <f t="shared" si="9"/>
        <v>15000</v>
      </c>
      <c r="P32" s="33">
        <f t="shared" si="9"/>
        <v>291420.57</v>
      </c>
      <c r="Q32" s="33">
        <f t="shared" si="9"/>
        <v>384185.30999999994</v>
      </c>
      <c r="R32" s="33">
        <f t="shared" si="9"/>
        <v>247754.81999999998</v>
      </c>
      <c r="S32" s="33">
        <f t="shared" si="9"/>
        <v>61880.490000000013</v>
      </c>
      <c r="T32" s="33">
        <f t="shared" si="9"/>
        <v>9000</v>
      </c>
      <c r="U32" s="33">
        <f t="shared" si="9"/>
        <v>0</v>
      </c>
      <c r="V32" s="33">
        <f t="shared" si="9"/>
        <v>65550</v>
      </c>
    </row>
    <row r="33" spans="1:22" x14ac:dyDescent="0.25">
      <c r="A33" s="90">
        <v>2020</v>
      </c>
      <c r="B33" s="7" t="s">
        <v>37</v>
      </c>
      <c r="C33" s="2">
        <f t="shared" ref="C33:C44" si="10">E33+K33+Q33</f>
        <v>132665.24</v>
      </c>
      <c r="D33" s="2">
        <f t="shared" ref="D33:D44" si="11">+E33+K33+Q33</f>
        <v>132665.24</v>
      </c>
      <c r="E33" s="2">
        <f t="shared" ref="E33:E44" si="12">F33+G33+H33+I33+J33</f>
        <v>42499.59</v>
      </c>
      <c r="F33" s="2">
        <v>37807.17</v>
      </c>
      <c r="G33" s="2">
        <v>2001.1</v>
      </c>
      <c r="H33" s="2">
        <v>2691.32</v>
      </c>
      <c r="I33" s="2">
        <v>0</v>
      </c>
      <c r="J33" s="2">
        <v>0</v>
      </c>
      <c r="K33" s="2">
        <f t="shared" si="3"/>
        <v>66204.66</v>
      </c>
      <c r="L33" s="2">
        <v>64840.47</v>
      </c>
      <c r="M33" s="2">
        <v>978</v>
      </c>
      <c r="N33" s="2">
        <v>386.19</v>
      </c>
      <c r="O33" s="2">
        <v>0</v>
      </c>
      <c r="P33" s="2">
        <v>0</v>
      </c>
      <c r="Q33" s="2">
        <f t="shared" si="4"/>
        <v>23960.99</v>
      </c>
      <c r="R33" s="2">
        <v>20352.72</v>
      </c>
      <c r="S33" s="2">
        <v>3604.68</v>
      </c>
      <c r="T33" s="28">
        <v>3.59</v>
      </c>
      <c r="U33" s="2">
        <v>0</v>
      </c>
      <c r="V33" s="2">
        <v>0</v>
      </c>
    </row>
    <row r="34" spans="1:22" x14ac:dyDescent="0.25">
      <c r="A34" s="91"/>
      <c r="B34" s="6" t="s">
        <v>38</v>
      </c>
      <c r="C34" s="2">
        <f t="shared" si="10"/>
        <v>149203.72</v>
      </c>
      <c r="D34" s="2">
        <f t="shared" si="11"/>
        <v>149203.72</v>
      </c>
      <c r="E34" s="10">
        <f t="shared" si="12"/>
        <v>53712.38</v>
      </c>
      <c r="F34" s="10">
        <v>36369.64</v>
      </c>
      <c r="G34" s="12">
        <v>10063.92</v>
      </c>
      <c r="H34" s="12">
        <v>2678.82</v>
      </c>
      <c r="I34" s="12">
        <v>4600</v>
      </c>
      <c r="J34" s="10">
        <v>0</v>
      </c>
      <c r="K34" s="10">
        <f t="shared" si="3"/>
        <v>70643.88</v>
      </c>
      <c r="L34" s="10">
        <v>65703.38</v>
      </c>
      <c r="M34" s="12">
        <v>4582.6899999999996</v>
      </c>
      <c r="N34" s="12">
        <v>357.81</v>
      </c>
      <c r="O34" s="12">
        <v>0</v>
      </c>
      <c r="P34" s="10">
        <v>0</v>
      </c>
      <c r="Q34" s="10">
        <f t="shared" si="4"/>
        <v>24847.460000000003</v>
      </c>
      <c r="R34" s="10">
        <v>20001.810000000001</v>
      </c>
      <c r="S34" s="12">
        <v>4772.18</v>
      </c>
      <c r="T34" s="10">
        <v>73.47</v>
      </c>
      <c r="U34" s="12">
        <v>0</v>
      </c>
      <c r="V34" s="10">
        <v>0</v>
      </c>
    </row>
    <row r="35" spans="1:22" x14ac:dyDescent="0.25">
      <c r="A35" s="91"/>
      <c r="B35" s="6" t="s">
        <v>39</v>
      </c>
      <c r="C35" s="2">
        <f t="shared" si="10"/>
        <v>212782.42</v>
      </c>
      <c r="D35" s="2">
        <f t="shared" si="11"/>
        <v>212782.42</v>
      </c>
      <c r="E35" s="10">
        <f t="shared" si="12"/>
        <v>118561.69</v>
      </c>
      <c r="F35" s="10">
        <v>43574.55</v>
      </c>
      <c r="G35" s="12">
        <v>11231.2</v>
      </c>
      <c r="H35" s="12">
        <v>3593.04</v>
      </c>
      <c r="I35" s="12">
        <v>0</v>
      </c>
      <c r="J35" s="10">
        <v>60162.9</v>
      </c>
      <c r="K35" s="10">
        <f t="shared" si="3"/>
        <v>73466.13</v>
      </c>
      <c r="L35" s="10">
        <v>63480.41</v>
      </c>
      <c r="M35" s="12">
        <v>9738.7199999999993</v>
      </c>
      <c r="N35" s="12">
        <v>247</v>
      </c>
      <c r="O35" s="12">
        <v>0</v>
      </c>
      <c r="P35" s="10">
        <v>0</v>
      </c>
      <c r="Q35" s="10">
        <f t="shared" si="4"/>
        <v>20754.599999999999</v>
      </c>
      <c r="R35" s="10">
        <v>18988.41</v>
      </c>
      <c r="S35" s="12">
        <v>1240.25</v>
      </c>
      <c r="T35" s="12">
        <v>525.94000000000005</v>
      </c>
      <c r="U35" s="12">
        <v>0</v>
      </c>
      <c r="V35" s="10">
        <v>0</v>
      </c>
    </row>
    <row r="36" spans="1:22" x14ac:dyDescent="0.25">
      <c r="A36" s="91"/>
      <c r="B36" s="6" t="s">
        <v>40</v>
      </c>
      <c r="C36" s="2">
        <f t="shared" si="10"/>
        <v>228945.14</v>
      </c>
      <c r="D36" s="2">
        <f t="shared" si="11"/>
        <v>228945.14</v>
      </c>
      <c r="E36" s="10">
        <f t="shared" si="12"/>
        <v>125310.48999999999</v>
      </c>
      <c r="F36" s="10">
        <v>37897.53</v>
      </c>
      <c r="G36" s="10">
        <v>30467.42</v>
      </c>
      <c r="H36" s="10">
        <v>4145.54</v>
      </c>
      <c r="I36" s="10">
        <v>12800</v>
      </c>
      <c r="J36" s="10">
        <v>40000</v>
      </c>
      <c r="K36" s="10">
        <f t="shared" si="3"/>
        <v>75000.639999999999</v>
      </c>
      <c r="L36" s="10">
        <v>69327.33</v>
      </c>
      <c r="M36" s="10">
        <v>5673.31</v>
      </c>
      <c r="N36" s="10">
        <v>0</v>
      </c>
      <c r="O36" s="10">
        <v>0</v>
      </c>
      <c r="P36" s="10">
        <v>0</v>
      </c>
      <c r="Q36" s="10">
        <f t="shared" si="4"/>
        <v>28634.01</v>
      </c>
      <c r="R36" s="10">
        <v>28564.01</v>
      </c>
      <c r="S36" s="10">
        <v>70</v>
      </c>
      <c r="T36" s="12">
        <v>0</v>
      </c>
      <c r="U36" s="10">
        <v>0</v>
      </c>
      <c r="V36" s="10">
        <v>0</v>
      </c>
    </row>
    <row r="37" spans="1:22" x14ac:dyDescent="0.25">
      <c r="A37" s="91"/>
      <c r="B37" s="6" t="s">
        <v>41</v>
      </c>
      <c r="C37" s="2">
        <f t="shared" si="10"/>
        <v>162322.00999999998</v>
      </c>
      <c r="D37" s="2">
        <f t="shared" si="11"/>
        <v>162322.00999999998</v>
      </c>
      <c r="E37" s="10">
        <f t="shared" si="12"/>
        <v>46798.74</v>
      </c>
      <c r="F37" s="10">
        <v>39210.03</v>
      </c>
      <c r="G37" s="10">
        <v>3439.6</v>
      </c>
      <c r="H37" s="10">
        <v>3149.11</v>
      </c>
      <c r="I37" s="10">
        <v>1000</v>
      </c>
      <c r="J37" s="10">
        <v>0</v>
      </c>
      <c r="K37" s="10">
        <f t="shared" si="3"/>
        <v>84789.37</v>
      </c>
      <c r="L37" s="10">
        <v>63574.81</v>
      </c>
      <c r="M37" s="10">
        <v>6002.28</v>
      </c>
      <c r="N37" s="10">
        <v>712.28</v>
      </c>
      <c r="O37" s="10">
        <v>14500</v>
      </c>
      <c r="P37" s="10">
        <v>0</v>
      </c>
      <c r="Q37" s="10">
        <f t="shared" si="4"/>
        <v>30733.899999999998</v>
      </c>
      <c r="R37" s="10">
        <v>28047.42</v>
      </c>
      <c r="S37" s="10">
        <v>1662.87</v>
      </c>
      <c r="T37" s="10">
        <v>727.61</v>
      </c>
      <c r="U37" s="10">
        <v>0</v>
      </c>
      <c r="V37" s="10">
        <v>296</v>
      </c>
    </row>
    <row r="38" spans="1:22" x14ac:dyDescent="0.25">
      <c r="A38" s="91"/>
      <c r="B38" s="6" t="s">
        <v>42</v>
      </c>
      <c r="C38" s="2">
        <f t="shared" si="10"/>
        <v>182267.17</v>
      </c>
      <c r="D38" s="2">
        <f t="shared" si="11"/>
        <v>182267.17</v>
      </c>
      <c r="E38" s="10">
        <f t="shared" si="12"/>
        <v>74297.53</v>
      </c>
      <c r="F38" s="10">
        <v>41118.699999999997</v>
      </c>
      <c r="G38" s="10">
        <v>13549.66</v>
      </c>
      <c r="H38" s="10">
        <v>2773.24</v>
      </c>
      <c r="I38" s="10">
        <v>1400</v>
      </c>
      <c r="J38" s="10">
        <v>15455.93</v>
      </c>
      <c r="K38" s="10">
        <f t="shared" si="3"/>
        <v>69529.67</v>
      </c>
      <c r="L38" s="10">
        <v>67760.36</v>
      </c>
      <c r="M38" s="10">
        <v>1357.65</v>
      </c>
      <c r="N38" s="10">
        <v>411.66</v>
      </c>
      <c r="O38" s="10">
        <v>0</v>
      </c>
      <c r="P38" s="10">
        <v>0</v>
      </c>
      <c r="Q38" s="10">
        <f t="shared" si="4"/>
        <v>38439.970000000008</v>
      </c>
      <c r="R38" s="10">
        <v>22289.08</v>
      </c>
      <c r="S38" s="10">
        <v>16127.41</v>
      </c>
      <c r="T38" s="10">
        <v>23.48</v>
      </c>
      <c r="U38" s="10">
        <v>0</v>
      </c>
      <c r="V38" s="10">
        <v>0</v>
      </c>
    </row>
    <row r="39" spans="1:22" x14ac:dyDescent="0.25">
      <c r="A39" s="91"/>
      <c r="B39" s="6" t="s">
        <v>43</v>
      </c>
      <c r="C39" s="2">
        <f t="shared" si="10"/>
        <v>0</v>
      </c>
      <c r="D39" s="2">
        <f t="shared" si="11"/>
        <v>0</v>
      </c>
      <c r="E39" s="10">
        <f t="shared" si="12"/>
        <v>0</v>
      </c>
      <c r="F39" s="10"/>
      <c r="G39" s="10"/>
      <c r="H39" s="10"/>
      <c r="I39" s="10"/>
      <c r="J39" s="10"/>
      <c r="K39" s="10">
        <f t="shared" si="3"/>
        <v>0</v>
      </c>
      <c r="L39" s="10"/>
      <c r="M39" s="10"/>
      <c r="N39" s="10"/>
      <c r="O39" s="10"/>
      <c r="P39" s="10"/>
      <c r="Q39" s="10">
        <f t="shared" si="4"/>
        <v>0</v>
      </c>
      <c r="R39" s="10"/>
      <c r="S39" s="10"/>
      <c r="T39" s="10"/>
      <c r="U39" s="10"/>
      <c r="V39" s="10"/>
    </row>
    <row r="40" spans="1:22" x14ac:dyDescent="0.25">
      <c r="A40" s="91"/>
      <c r="B40" s="6" t="s">
        <v>44</v>
      </c>
      <c r="C40" s="2">
        <f t="shared" si="10"/>
        <v>0</v>
      </c>
      <c r="D40" s="2">
        <f t="shared" si="11"/>
        <v>0</v>
      </c>
      <c r="E40" s="10">
        <f t="shared" si="12"/>
        <v>0</v>
      </c>
      <c r="F40" s="10"/>
      <c r="G40" s="10"/>
      <c r="H40" s="10"/>
      <c r="I40" s="10"/>
      <c r="J40" s="10"/>
      <c r="K40" s="10">
        <f t="shared" si="3"/>
        <v>0</v>
      </c>
      <c r="L40" s="10"/>
      <c r="M40" s="10"/>
      <c r="N40" s="10"/>
      <c r="O40" s="10"/>
      <c r="P40" s="10"/>
      <c r="Q40" s="10">
        <f t="shared" si="4"/>
        <v>0</v>
      </c>
      <c r="R40" s="10"/>
      <c r="S40" s="10"/>
      <c r="T40" s="10"/>
      <c r="U40" s="10"/>
      <c r="V40" s="10"/>
    </row>
    <row r="41" spans="1:22" x14ac:dyDescent="0.25">
      <c r="A41" s="91"/>
      <c r="B41" s="6" t="s">
        <v>45</v>
      </c>
      <c r="C41" s="2">
        <f t="shared" si="10"/>
        <v>0</v>
      </c>
      <c r="D41" s="2">
        <f t="shared" si="11"/>
        <v>0</v>
      </c>
      <c r="E41" s="10">
        <f t="shared" si="12"/>
        <v>0</v>
      </c>
      <c r="F41" s="10"/>
      <c r="G41" s="10"/>
      <c r="H41" s="10"/>
      <c r="I41" s="10"/>
      <c r="J41" s="10"/>
      <c r="K41" s="10">
        <f t="shared" si="3"/>
        <v>0</v>
      </c>
      <c r="L41" s="10"/>
      <c r="M41" s="10"/>
      <c r="N41" s="10"/>
      <c r="O41" s="10"/>
      <c r="P41" s="10"/>
      <c r="Q41" s="10">
        <f t="shared" si="4"/>
        <v>0</v>
      </c>
      <c r="R41" s="10"/>
      <c r="S41" s="10"/>
      <c r="T41" s="10"/>
      <c r="U41" s="10"/>
      <c r="V41" s="10"/>
    </row>
    <row r="42" spans="1:22" x14ac:dyDescent="0.25">
      <c r="A42" s="91"/>
      <c r="B42" s="6" t="s">
        <v>46</v>
      </c>
      <c r="C42" s="2">
        <f t="shared" si="10"/>
        <v>0</v>
      </c>
      <c r="D42" s="2">
        <f t="shared" si="11"/>
        <v>0</v>
      </c>
      <c r="E42" s="10">
        <f t="shared" si="12"/>
        <v>0</v>
      </c>
      <c r="F42" s="10"/>
      <c r="G42" s="10"/>
      <c r="H42" s="10"/>
      <c r="I42" s="10"/>
      <c r="J42" s="10"/>
      <c r="K42" s="10">
        <f t="shared" si="3"/>
        <v>0</v>
      </c>
      <c r="L42" s="10"/>
      <c r="M42" s="10"/>
      <c r="N42" s="10"/>
      <c r="O42" s="10"/>
      <c r="P42" s="10"/>
      <c r="Q42" s="10">
        <f t="shared" si="4"/>
        <v>0</v>
      </c>
      <c r="R42" s="10"/>
      <c r="S42" s="10"/>
      <c r="T42" s="10"/>
      <c r="U42" s="10"/>
      <c r="V42" s="10"/>
    </row>
    <row r="43" spans="1:22" x14ac:dyDescent="0.25">
      <c r="A43" s="91"/>
      <c r="B43" s="6" t="s">
        <v>47</v>
      </c>
      <c r="C43" s="2">
        <f t="shared" si="10"/>
        <v>0</v>
      </c>
      <c r="D43" s="2">
        <f t="shared" si="11"/>
        <v>0</v>
      </c>
      <c r="E43" s="10">
        <f t="shared" si="12"/>
        <v>0</v>
      </c>
      <c r="F43" s="10"/>
      <c r="G43" s="10"/>
      <c r="H43" s="10"/>
      <c r="I43" s="10"/>
      <c r="J43" s="10"/>
      <c r="K43" s="10">
        <f t="shared" si="3"/>
        <v>0</v>
      </c>
      <c r="L43" s="10"/>
      <c r="M43" s="10"/>
      <c r="N43" s="10"/>
      <c r="O43" s="10"/>
      <c r="P43" s="10"/>
      <c r="Q43" s="10">
        <f t="shared" si="4"/>
        <v>0</v>
      </c>
      <c r="R43" s="10"/>
      <c r="S43" s="10"/>
      <c r="T43" s="10"/>
      <c r="U43" s="10"/>
      <c r="V43" s="10"/>
    </row>
    <row r="44" spans="1:22" x14ac:dyDescent="0.25">
      <c r="A44" s="91"/>
      <c r="B44" s="29" t="s">
        <v>48</v>
      </c>
      <c r="C44" s="30">
        <f t="shared" si="10"/>
        <v>0</v>
      </c>
      <c r="D44" s="30">
        <f t="shared" si="11"/>
        <v>0</v>
      </c>
      <c r="E44" s="11">
        <f t="shared" si="12"/>
        <v>0</v>
      </c>
      <c r="F44" s="11"/>
      <c r="G44" s="11"/>
      <c r="H44" s="11"/>
      <c r="I44" s="11"/>
      <c r="J44" s="11"/>
      <c r="K44" s="11">
        <f t="shared" si="3"/>
        <v>0</v>
      </c>
      <c r="L44" s="11"/>
      <c r="M44" s="11"/>
      <c r="N44" s="11"/>
      <c r="O44" s="11"/>
      <c r="P44" s="11"/>
      <c r="Q44" s="11">
        <f t="shared" si="4"/>
        <v>0</v>
      </c>
      <c r="R44" s="11"/>
      <c r="S44" s="11"/>
      <c r="T44" s="11"/>
      <c r="U44" s="11"/>
      <c r="V44" s="11"/>
    </row>
    <row r="45" spans="1:22" x14ac:dyDescent="0.25">
      <c r="A45" s="92"/>
      <c r="B45" s="31" t="s">
        <v>49</v>
      </c>
      <c r="C45" s="33">
        <f>SUM(C33:C44)</f>
        <v>1068185.7</v>
      </c>
      <c r="D45" s="33">
        <f t="shared" ref="D45:V45" si="13">SUM(D33:D44)</f>
        <v>1068185.7</v>
      </c>
      <c r="E45" s="33">
        <f t="shared" si="13"/>
        <v>461180.42000000004</v>
      </c>
      <c r="F45" s="33">
        <f t="shared" si="13"/>
        <v>235977.62</v>
      </c>
      <c r="G45" s="33">
        <f t="shared" si="13"/>
        <v>70752.899999999994</v>
      </c>
      <c r="H45" s="33">
        <f t="shared" si="13"/>
        <v>19031.07</v>
      </c>
      <c r="I45" s="33">
        <f t="shared" si="13"/>
        <v>19800</v>
      </c>
      <c r="J45" s="33">
        <f t="shared" si="13"/>
        <v>115618.82999999999</v>
      </c>
      <c r="K45" s="33">
        <f t="shared" si="13"/>
        <v>439634.35</v>
      </c>
      <c r="L45" s="33">
        <f t="shared" si="13"/>
        <v>394686.76</v>
      </c>
      <c r="M45" s="33">
        <f t="shared" si="13"/>
        <v>28332.65</v>
      </c>
      <c r="N45" s="33">
        <f t="shared" si="13"/>
        <v>2114.94</v>
      </c>
      <c r="O45" s="33">
        <f t="shared" si="13"/>
        <v>14500</v>
      </c>
      <c r="P45" s="33">
        <f t="shared" si="13"/>
        <v>0</v>
      </c>
      <c r="Q45" s="33">
        <f t="shared" si="13"/>
        <v>167370.93</v>
      </c>
      <c r="R45" s="33">
        <f t="shared" si="13"/>
        <v>138243.45000000001</v>
      </c>
      <c r="S45" s="33">
        <f t="shared" si="13"/>
        <v>27477.39</v>
      </c>
      <c r="T45" s="33">
        <f t="shared" si="13"/>
        <v>1354.0900000000001</v>
      </c>
      <c r="U45" s="33">
        <f t="shared" si="13"/>
        <v>0</v>
      </c>
      <c r="V45" s="33">
        <f t="shared" si="13"/>
        <v>296</v>
      </c>
    </row>
    <row r="48" spans="1:22" x14ac:dyDescent="0.25">
      <c r="E48" s="26"/>
      <c r="F48" s="26"/>
      <c r="G48" s="26"/>
      <c r="H48" s="26"/>
      <c r="I48" s="26"/>
      <c r="J48" s="26"/>
    </row>
    <row r="49" spans="5:11" x14ac:dyDescent="0.25">
      <c r="F49" s="26"/>
      <c r="G49" s="26"/>
      <c r="H49" s="26"/>
      <c r="I49" s="26"/>
      <c r="J49" s="26"/>
      <c r="K49" s="26"/>
    </row>
    <row r="51" spans="5:11" x14ac:dyDescent="0.25">
      <c r="F51" s="38"/>
      <c r="G51" s="38"/>
      <c r="J51" s="38"/>
      <c r="K51" s="38"/>
    </row>
    <row r="52" spans="5:11" x14ac:dyDescent="0.25">
      <c r="E52" s="9"/>
      <c r="F52" s="36"/>
      <c r="G52" s="36"/>
      <c r="H52" s="36"/>
      <c r="I52" s="36"/>
      <c r="J52" s="36"/>
      <c r="K52" s="36"/>
    </row>
    <row r="53" spans="5:11" x14ac:dyDescent="0.25">
      <c r="F53" s="36"/>
      <c r="G53" s="36"/>
      <c r="H53" s="36"/>
    </row>
    <row r="54" spans="5:11" x14ac:dyDescent="0.25">
      <c r="F54" s="36"/>
      <c r="G54" s="36"/>
      <c r="H54" s="36"/>
    </row>
    <row r="55" spans="5:11" x14ac:dyDescent="0.25">
      <c r="F55" s="36"/>
      <c r="G55" s="36"/>
      <c r="H55" s="36"/>
    </row>
    <row r="56" spans="5:11" x14ac:dyDescent="0.25">
      <c r="F56" s="36"/>
      <c r="G56" s="36"/>
      <c r="H56" s="36"/>
    </row>
    <row r="57" spans="5:11" x14ac:dyDescent="0.25">
      <c r="F57" s="36"/>
      <c r="G57" s="36"/>
      <c r="H57" s="36"/>
    </row>
    <row r="58" spans="5:11" x14ac:dyDescent="0.25">
      <c r="F58" s="36"/>
      <c r="G58" s="36"/>
      <c r="H58" s="36"/>
    </row>
    <row r="59" spans="5:11" x14ac:dyDescent="0.25">
      <c r="F59" s="36"/>
      <c r="G59" s="36"/>
      <c r="H59" s="36"/>
    </row>
    <row r="60" spans="5:11" x14ac:dyDescent="0.25">
      <c r="F60" s="36"/>
      <c r="G60" s="36"/>
      <c r="H60" s="36"/>
    </row>
    <row r="61" spans="5:11" x14ac:dyDescent="0.25">
      <c r="F61" s="36"/>
      <c r="G61" s="36"/>
      <c r="H61" s="36"/>
      <c r="I61" s="37"/>
    </row>
  </sheetData>
  <mergeCells count="9">
    <mergeCell ref="K5:K6"/>
    <mergeCell ref="Q5:Q6"/>
    <mergeCell ref="D5:D6"/>
    <mergeCell ref="C5:C6"/>
    <mergeCell ref="A33:A45"/>
    <mergeCell ref="A7:A19"/>
    <mergeCell ref="A20:A32"/>
    <mergeCell ref="B5:B6"/>
    <mergeCell ref="A5:A6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pane ySplit="4" topLeftCell="A20" activePane="bottomLeft" state="frozen"/>
      <selection pane="bottomLeft" activeCell="O11" sqref="O11"/>
    </sheetView>
  </sheetViews>
  <sheetFormatPr defaultRowHeight="15" x14ac:dyDescent="0.25"/>
  <cols>
    <col min="1" max="1" width="8.85546875" style="39" customWidth="1"/>
    <col min="2" max="2" width="13.5703125" style="39" customWidth="1"/>
    <col min="3" max="4" width="11.5703125" style="39" bestFit="1" customWidth="1"/>
    <col min="5" max="5" width="11.42578125" style="39" customWidth="1"/>
    <col min="6" max="6" width="9.5703125" style="39" bestFit="1" customWidth="1"/>
    <col min="7" max="7" width="11.5703125" style="39" customWidth="1"/>
    <col min="8" max="8" width="11.28515625" style="39" customWidth="1"/>
    <col min="9" max="10" width="10.5703125" style="39" bestFit="1" customWidth="1"/>
    <col min="11" max="11" width="11.28515625" style="39" customWidth="1"/>
    <col min="12" max="12" width="10" style="39" customWidth="1"/>
    <col min="13" max="13" width="10.5703125" style="39" bestFit="1" customWidth="1"/>
    <col min="14" max="16384" width="9.140625" style="39"/>
  </cols>
  <sheetData>
    <row r="1" spans="1:14" x14ac:dyDescent="0.25">
      <c r="B1" s="8" t="s">
        <v>52</v>
      </c>
      <c r="D1" s="40"/>
    </row>
    <row r="2" spans="1:14" x14ac:dyDescent="0.25">
      <c r="A2" s="41" t="s">
        <v>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x14ac:dyDescent="0.25">
      <c r="A3" s="42"/>
      <c r="B3" s="43"/>
      <c r="C3" s="42"/>
      <c r="D3" s="44"/>
      <c r="E3" s="42"/>
      <c r="F3" s="44"/>
      <c r="G3" s="44"/>
      <c r="H3" s="42"/>
      <c r="I3" s="42"/>
      <c r="J3" s="42"/>
      <c r="K3" s="42"/>
      <c r="L3" s="42"/>
      <c r="M3" s="42"/>
    </row>
    <row r="4" spans="1:14" x14ac:dyDescent="0.25">
      <c r="A4" s="45" t="s">
        <v>54</v>
      </c>
      <c r="B4" s="46"/>
      <c r="C4" s="47"/>
      <c r="D4" s="47"/>
      <c r="E4" s="47"/>
      <c r="F4" s="48"/>
      <c r="G4" s="48"/>
      <c r="H4" s="47"/>
      <c r="I4" s="47"/>
      <c r="J4" s="47"/>
      <c r="K4" s="47"/>
      <c r="L4" s="47"/>
      <c r="M4" s="47"/>
    </row>
    <row r="5" spans="1:14" ht="75" x14ac:dyDescent="0.25">
      <c r="A5" s="49" t="s">
        <v>55</v>
      </c>
      <c r="B5" s="50" t="s">
        <v>56</v>
      </c>
      <c r="C5" s="51" t="s">
        <v>57</v>
      </c>
      <c r="D5" s="52" t="s">
        <v>58</v>
      </c>
      <c r="E5" s="53" t="s">
        <v>59</v>
      </c>
      <c r="F5" s="54" t="s">
        <v>60</v>
      </c>
      <c r="G5" s="55" t="s">
        <v>61</v>
      </c>
      <c r="H5" s="56" t="s">
        <v>62</v>
      </c>
      <c r="I5" s="57" t="s">
        <v>63</v>
      </c>
      <c r="J5" s="58" t="s">
        <v>64</v>
      </c>
      <c r="K5" s="59" t="s">
        <v>65</v>
      </c>
      <c r="L5" s="60" t="s">
        <v>66</v>
      </c>
      <c r="M5" s="61" t="s">
        <v>67</v>
      </c>
    </row>
    <row r="6" spans="1:14" x14ac:dyDescent="0.25">
      <c r="A6" s="98">
        <v>2018</v>
      </c>
      <c r="B6" s="62" t="s">
        <v>11</v>
      </c>
      <c r="C6" s="63">
        <f>SUM(D6:M6)</f>
        <v>13827.07</v>
      </c>
      <c r="D6" s="64">
        <v>8250.67</v>
      </c>
      <c r="E6" s="65">
        <v>980</v>
      </c>
      <c r="F6" s="66">
        <v>0</v>
      </c>
      <c r="G6" s="63">
        <v>0</v>
      </c>
      <c r="H6" s="64">
        <v>427</v>
      </c>
      <c r="I6" s="64">
        <v>1610</v>
      </c>
      <c r="J6" s="64">
        <v>880</v>
      </c>
      <c r="K6" s="66">
        <v>507.4</v>
      </c>
      <c r="L6" s="65">
        <v>0</v>
      </c>
      <c r="M6" s="63">
        <v>1172</v>
      </c>
    </row>
    <row r="7" spans="1:14" x14ac:dyDescent="0.25">
      <c r="A7" s="99"/>
      <c r="B7" s="62" t="s">
        <v>12</v>
      </c>
      <c r="C7" s="63">
        <f t="shared" ref="C7:C17" si="0">SUM(D7:M7)</f>
        <v>16576.510000000002</v>
      </c>
      <c r="D7" s="64">
        <v>9989.81</v>
      </c>
      <c r="E7" s="65">
        <v>1240</v>
      </c>
      <c r="F7" s="66">
        <v>100</v>
      </c>
      <c r="G7" s="63">
        <v>0</v>
      </c>
      <c r="H7" s="64">
        <v>627</v>
      </c>
      <c r="I7" s="64">
        <v>1290</v>
      </c>
      <c r="J7" s="64">
        <v>1310</v>
      </c>
      <c r="K7" s="66">
        <v>651.70000000000005</v>
      </c>
      <c r="L7" s="65">
        <v>0</v>
      </c>
      <c r="M7" s="63">
        <v>1368</v>
      </c>
    </row>
    <row r="8" spans="1:14" x14ac:dyDescent="0.25">
      <c r="A8" s="99"/>
      <c r="B8" s="62" t="s">
        <v>13</v>
      </c>
      <c r="C8" s="63">
        <f t="shared" si="0"/>
        <v>18873.539999999997</v>
      </c>
      <c r="D8" s="64">
        <v>10216.040000000001</v>
      </c>
      <c r="E8" s="65">
        <v>1645</v>
      </c>
      <c r="F8" s="66">
        <v>397.9</v>
      </c>
      <c r="G8" s="63">
        <v>720.8</v>
      </c>
      <c r="H8" s="64">
        <v>368</v>
      </c>
      <c r="I8" s="64">
        <v>2390</v>
      </c>
      <c r="J8" s="64">
        <v>1390</v>
      </c>
      <c r="K8" s="66">
        <v>521.79999999999995</v>
      </c>
      <c r="L8" s="65">
        <v>0</v>
      </c>
      <c r="M8" s="63">
        <v>1224</v>
      </c>
    </row>
    <row r="9" spans="1:14" x14ac:dyDescent="0.25">
      <c r="A9" s="99"/>
      <c r="B9" s="62" t="s">
        <v>14</v>
      </c>
      <c r="C9" s="63">
        <f t="shared" si="0"/>
        <v>22511.239999999998</v>
      </c>
      <c r="D9" s="64">
        <v>11444.49</v>
      </c>
      <c r="E9" s="65">
        <v>860.4</v>
      </c>
      <c r="F9" s="66">
        <v>274.05</v>
      </c>
      <c r="G9" s="63">
        <v>274</v>
      </c>
      <c r="H9" s="64">
        <v>723</v>
      </c>
      <c r="I9" s="64">
        <v>3920</v>
      </c>
      <c r="J9" s="64">
        <v>2050</v>
      </c>
      <c r="K9" s="66">
        <v>502.3</v>
      </c>
      <c r="L9" s="65">
        <v>0</v>
      </c>
      <c r="M9" s="63">
        <v>2463</v>
      </c>
    </row>
    <row r="10" spans="1:14" x14ac:dyDescent="0.25">
      <c r="A10" s="99"/>
      <c r="B10" s="62" t="s">
        <v>15</v>
      </c>
      <c r="C10" s="63">
        <f t="shared" si="0"/>
        <v>70963.600000000006</v>
      </c>
      <c r="D10" s="64">
        <v>21444</v>
      </c>
      <c r="E10" s="65">
        <v>43673.599999999999</v>
      </c>
      <c r="F10" s="66">
        <v>0</v>
      </c>
      <c r="G10" s="63">
        <v>0</v>
      </c>
      <c r="H10" s="64">
        <v>543</v>
      </c>
      <c r="I10" s="67">
        <v>2060</v>
      </c>
      <c r="J10" s="64">
        <v>1420</v>
      </c>
      <c r="K10" s="66">
        <v>443</v>
      </c>
      <c r="L10" s="65">
        <v>0</v>
      </c>
      <c r="M10" s="63">
        <v>1380</v>
      </c>
    </row>
    <row r="11" spans="1:14" x14ac:dyDescent="0.25">
      <c r="A11" s="99"/>
      <c r="B11" s="62" t="s">
        <v>16</v>
      </c>
      <c r="C11" s="63">
        <f t="shared" si="0"/>
        <v>19336.48</v>
      </c>
      <c r="D11" s="64">
        <v>5986.48</v>
      </c>
      <c r="E11" s="65">
        <v>5385.6</v>
      </c>
      <c r="F11" s="66">
        <v>1799.9</v>
      </c>
      <c r="G11" s="63">
        <v>200</v>
      </c>
      <c r="H11" s="64">
        <v>388</v>
      </c>
      <c r="I11" s="64">
        <v>2530</v>
      </c>
      <c r="J11" s="64">
        <v>1380</v>
      </c>
      <c r="K11" s="66">
        <v>617.5</v>
      </c>
      <c r="L11" s="65">
        <v>0</v>
      </c>
      <c r="M11" s="63">
        <v>1049</v>
      </c>
    </row>
    <row r="12" spans="1:14" x14ac:dyDescent="0.25">
      <c r="A12" s="99"/>
      <c r="B12" s="62" t="s">
        <v>17</v>
      </c>
      <c r="C12" s="63">
        <f t="shared" si="0"/>
        <v>26663.4</v>
      </c>
      <c r="D12" s="64">
        <v>14596.6</v>
      </c>
      <c r="E12" s="65">
        <v>1400</v>
      </c>
      <c r="F12" s="66">
        <v>293.3</v>
      </c>
      <c r="G12" s="63">
        <v>184</v>
      </c>
      <c r="H12" s="64">
        <v>767</v>
      </c>
      <c r="I12" s="64">
        <v>4470</v>
      </c>
      <c r="J12" s="64">
        <v>1630</v>
      </c>
      <c r="K12" s="66">
        <v>622.5</v>
      </c>
      <c r="L12" s="65">
        <v>0</v>
      </c>
      <c r="M12" s="63">
        <v>2700</v>
      </c>
    </row>
    <row r="13" spans="1:14" x14ac:dyDescent="0.25">
      <c r="A13" s="99"/>
      <c r="B13" s="62" t="s">
        <v>18</v>
      </c>
      <c r="C13" s="63">
        <f t="shared" si="0"/>
        <v>21780.44</v>
      </c>
      <c r="D13" s="64">
        <v>8823.9</v>
      </c>
      <c r="E13" s="65">
        <v>1708</v>
      </c>
      <c r="F13" s="66">
        <v>441.5</v>
      </c>
      <c r="G13" s="63">
        <v>523.84</v>
      </c>
      <c r="H13" s="64">
        <v>808</v>
      </c>
      <c r="I13" s="64">
        <v>5000</v>
      </c>
      <c r="J13" s="64">
        <v>1930</v>
      </c>
      <c r="K13" s="66">
        <v>1022.2</v>
      </c>
      <c r="L13" s="65">
        <v>0</v>
      </c>
      <c r="M13" s="63">
        <v>1523</v>
      </c>
      <c r="N13" s="68"/>
    </row>
    <row r="14" spans="1:14" x14ac:dyDescent="0.25">
      <c r="A14" s="99"/>
      <c r="B14" s="62" t="s">
        <v>19</v>
      </c>
      <c r="C14" s="63">
        <f t="shared" si="0"/>
        <v>16001.8</v>
      </c>
      <c r="D14" s="64">
        <v>4271.53</v>
      </c>
      <c r="E14" s="65">
        <v>3366</v>
      </c>
      <c r="F14" s="66">
        <v>410.97</v>
      </c>
      <c r="G14" s="63">
        <v>86.4</v>
      </c>
      <c r="H14" s="64">
        <v>506</v>
      </c>
      <c r="I14" s="64">
        <v>2325</v>
      </c>
      <c r="J14" s="64">
        <v>1490</v>
      </c>
      <c r="K14" s="66">
        <v>596.9</v>
      </c>
      <c r="L14" s="65">
        <v>0</v>
      </c>
      <c r="M14" s="63">
        <v>2949</v>
      </c>
    </row>
    <row r="15" spans="1:14" x14ac:dyDescent="0.25">
      <c r="A15" s="99"/>
      <c r="B15" s="62" t="s">
        <v>20</v>
      </c>
      <c r="C15" s="63">
        <f t="shared" si="0"/>
        <v>28407.78</v>
      </c>
      <c r="D15" s="64">
        <v>6232.73</v>
      </c>
      <c r="E15" s="65">
        <v>3861.8</v>
      </c>
      <c r="F15" s="66">
        <v>0</v>
      </c>
      <c r="G15" s="63">
        <v>906.4</v>
      </c>
      <c r="H15" s="64">
        <v>522</v>
      </c>
      <c r="I15" s="64">
        <v>2485</v>
      </c>
      <c r="J15" s="64">
        <v>1480</v>
      </c>
      <c r="K15" s="66">
        <v>872.85</v>
      </c>
      <c r="L15" s="65">
        <v>0</v>
      </c>
      <c r="M15" s="63">
        <v>12047</v>
      </c>
    </row>
    <row r="16" spans="1:14" x14ac:dyDescent="0.25">
      <c r="A16" s="99"/>
      <c r="B16" s="62" t="s">
        <v>21</v>
      </c>
      <c r="C16" s="63">
        <f t="shared" si="0"/>
        <v>21782.440000000002</v>
      </c>
      <c r="D16" s="69">
        <v>6929.64</v>
      </c>
      <c r="E16" s="69">
        <v>5910</v>
      </c>
      <c r="F16" s="69">
        <v>315.60000000000002</v>
      </c>
      <c r="G16" s="69">
        <v>1450.8</v>
      </c>
      <c r="H16" s="69">
        <v>441</v>
      </c>
      <c r="I16" s="69">
        <v>3705</v>
      </c>
      <c r="J16" s="69">
        <v>1270</v>
      </c>
      <c r="K16" s="69">
        <v>521.4</v>
      </c>
      <c r="L16" s="69">
        <v>0</v>
      </c>
      <c r="M16" s="69">
        <v>1239</v>
      </c>
    </row>
    <row r="17" spans="1:19" x14ac:dyDescent="0.25">
      <c r="A17" s="99"/>
      <c r="B17" s="70" t="s">
        <v>22</v>
      </c>
      <c r="C17" s="71">
        <f t="shared" si="0"/>
        <v>45161.440000000002</v>
      </c>
      <c r="D17" s="72">
        <v>25615.24</v>
      </c>
      <c r="E17" s="72">
        <v>4365.2</v>
      </c>
      <c r="F17" s="72">
        <v>3758.32</v>
      </c>
      <c r="G17" s="72">
        <v>5693.78</v>
      </c>
      <c r="H17" s="72">
        <v>494</v>
      </c>
      <c r="I17" s="72">
        <v>1605</v>
      </c>
      <c r="J17" s="72">
        <v>1110</v>
      </c>
      <c r="K17" s="72">
        <v>1355.9</v>
      </c>
      <c r="L17" s="72">
        <v>0</v>
      </c>
      <c r="M17" s="72">
        <v>1164</v>
      </c>
    </row>
    <row r="18" spans="1:19" x14ac:dyDescent="0.25">
      <c r="A18" s="100"/>
      <c r="B18" s="73" t="s">
        <v>23</v>
      </c>
      <c r="C18" s="74">
        <f t="shared" ref="C18:M18" si="1">SUM(C6:C17)</f>
        <v>321885.74</v>
      </c>
      <c r="D18" s="74">
        <f t="shared" si="1"/>
        <v>133801.13</v>
      </c>
      <c r="E18" s="74">
        <f>SUM(E6:E17)</f>
        <v>74395.599999999991</v>
      </c>
      <c r="F18" s="74">
        <f t="shared" si="1"/>
        <v>7791.5400000000009</v>
      </c>
      <c r="G18" s="74">
        <f t="shared" si="1"/>
        <v>10040.02</v>
      </c>
      <c r="H18" s="74">
        <f t="shared" si="1"/>
        <v>6614</v>
      </c>
      <c r="I18" s="74">
        <f t="shared" si="1"/>
        <v>33390</v>
      </c>
      <c r="J18" s="74">
        <f t="shared" si="1"/>
        <v>17340</v>
      </c>
      <c r="K18" s="74">
        <f t="shared" si="1"/>
        <v>8235.4499999999989</v>
      </c>
      <c r="L18" s="74">
        <f t="shared" si="1"/>
        <v>0</v>
      </c>
      <c r="M18" s="74">
        <f t="shared" si="1"/>
        <v>30278</v>
      </c>
    </row>
    <row r="19" spans="1:19" x14ac:dyDescent="0.25">
      <c r="A19" s="101">
        <v>2019</v>
      </c>
      <c r="B19" s="75" t="s">
        <v>24</v>
      </c>
      <c r="C19" s="63">
        <f>SUM(D19:M19)</f>
        <v>16005.21</v>
      </c>
      <c r="D19" s="76">
        <v>6124.91</v>
      </c>
      <c r="E19" s="77">
        <v>1470</v>
      </c>
      <c r="F19" s="78">
        <v>4188.8</v>
      </c>
      <c r="G19" s="79">
        <v>0</v>
      </c>
      <c r="H19" s="76">
        <v>502</v>
      </c>
      <c r="I19" s="76">
        <v>1425</v>
      </c>
      <c r="J19" s="76">
        <v>1010</v>
      </c>
      <c r="K19" s="78">
        <v>319.5</v>
      </c>
      <c r="L19" s="77">
        <v>0</v>
      </c>
      <c r="M19" s="79">
        <v>965</v>
      </c>
      <c r="N19" s="68"/>
    </row>
    <row r="20" spans="1:19" x14ac:dyDescent="0.25">
      <c r="A20" s="99"/>
      <c r="B20" s="62" t="s">
        <v>25</v>
      </c>
      <c r="C20" s="63">
        <f t="shared" ref="C20:C30" si="2">SUM(D20:M20)</f>
        <v>11440.18</v>
      </c>
      <c r="D20" s="64">
        <v>4150.38</v>
      </c>
      <c r="E20" s="65">
        <v>900</v>
      </c>
      <c r="F20" s="66">
        <v>526</v>
      </c>
      <c r="G20" s="63">
        <v>10</v>
      </c>
      <c r="H20" s="64">
        <v>544</v>
      </c>
      <c r="I20" s="64">
        <v>1960</v>
      </c>
      <c r="J20" s="64">
        <v>1450</v>
      </c>
      <c r="K20" s="66">
        <v>632.79999999999995</v>
      </c>
      <c r="L20" s="65">
        <v>0</v>
      </c>
      <c r="M20" s="63">
        <v>1267</v>
      </c>
    </row>
    <row r="21" spans="1:19" x14ac:dyDescent="0.25">
      <c r="A21" s="99"/>
      <c r="B21" s="62" t="s">
        <v>26</v>
      </c>
      <c r="C21" s="63">
        <f t="shared" si="2"/>
        <v>17142.88</v>
      </c>
      <c r="D21" s="64">
        <v>6735.13</v>
      </c>
      <c r="E21" s="65">
        <v>1260</v>
      </c>
      <c r="F21" s="66">
        <v>509.15</v>
      </c>
      <c r="G21" s="63">
        <v>20</v>
      </c>
      <c r="H21" s="64">
        <v>343</v>
      </c>
      <c r="I21" s="64">
        <v>2610</v>
      </c>
      <c r="J21" s="64">
        <v>1430</v>
      </c>
      <c r="K21" s="66">
        <v>578.5</v>
      </c>
      <c r="L21" s="65">
        <v>55</v>
      </c>
      <c r="M21" s="63">
        <v>3602.1</v>
      </c>
    </row>
    <row r="22" spans="1:19" x14ac:dyDescent="0.25">
      <c r="A22" s="99"/>
      <c r="B22" s="62" t="s">
        <v>27</v>
      </c>
      <c r="C22" s="63">
        <f t="shared" si="2"/>
        <v>73712.33</v>
      </c>
      <c r="D22" s="64">
        <v>22418.13</v>
      </c>
      <c r="E22" s="65">
        <v>44282.8</v>
      </c>
      <c r="F22" s="66">
        <v>297.39999999999998</v>
      </c>
      <c r="G22" s="63">
        <v>144</v>
      </c>
      <c r="H22" s="64">
        <v>522</v>
      </c>
      <c r="I22" s="64">
        <v>2025</v>
      </c>
      <c r="J22" s="64">
        <v>1610</v>
      </c>
      <c r="K22" s="66">
        <v>0</v>
      </c>
      <c r="L22" s="65">
        <v>0</v>
      </c>
      <c r="M22" s="63">
        <v>2413</v>
      </c>
    </row>
    <row r="23" spans="1:19" x14ac:dyDescent="0.25">
      <c r="A23" s="99"/>
      <c r="B23" s="62" t="s">
        <v>28</v>
      </c>
      <c r="C23" s="63">
        <f t="shared" si="2"/>
        <v>33449.279999999999</v>
      </c>
      <c r="D23" s="64">
        <v>6633.98</v>
      </c>
      <c r="E23" s="65">
        <v>11515.8</v>
      </c>
      <c r="F23" s="66">
        <v>811</v>
      </c>
      <c r="G23" s="63">
        <v>1540.2</v>
      </c>
      <c r="H23" s="64">
        <v>662</v>
      </c>
      <c r="I23" s="67">
        <v>2060</v>
      </c>
      <c r="J23" s="64">
        <v>1730</v>
      </c>
      <c r="K23" s="66">
        <v>484.3</v>
      </c>
      <c r="L23" s="65">
        <v>0</v>
      </c>
      <c r="M23" s="63">
        <v>8012</v>
      </c>
    </row>
    <row r="24" spans="1:19" x14ac:dyDescent="0.25">
      <c r="A24" s="99"/>
      <c r="B24" s="62" t="s">
        <v>29</v>
      </c>
      <c r="C24" s="63">
        <f t="shared" si="2"/>
        <v>18188.2</v>
      </c>
      <c r="D24" s="64">
        <v>5725</v>
      </c>
      <c r="E24" s="65">
        <v>6407.2</v>
      </c>
      <c r="F24" s="66">
        <v>182.3</v>
      </c>
      <c r="G24" s="63">
        <v>750</v>
      </c>
      <c r="H24" s="64">
        <v>260</v>
      </c>
      <c r="I24" s="64">
        <v>2310</v>
      </c>
      <c r="J24" s="64">
        <v>990</v>
      </c>
      <c r="K24" s="66">
        <v>496.7</v>
      </c>
      <c r="L24" s="65">
        <v>0</v>
      </c>
      <c r="M24" s="63">
        <v>1067</v>
      </c>
    </row>
    <row r="25" spans="1:19" x14ac:dyDescent="0.25">
      <c r="A25" s="99"/>
      <c r="B25" s="62" t="s">
        <v>30</v>
      </c>
      <c r="C25" s="63">
        <f t="shared" si="2"/>
        <v>29276.21</v>
      </c>
      <c r="D25" s="64">
        <v>19206.21</v>
      </c>
      <c r="E25" s="65">
        <v>2802.8</v>
      </c>
      <c r="F25" s="66">
        <v>10</v>
      </c>
      <c r="G25" s="63">
        <v>0</v>
      </c>
      <c r="H25" s="64">
        <v>828</v>
      </c>
      <c r="I25" s="64">
        <v>2135</v>
      </c>
      <c r="J25" s="64">
        <v>1910</v>
      </c>
      <c r="K25" s="66">
        <v>360.2</v>
      </c>
      <c r="L25" s="65">
        <v>0</v>
      </c>
      <c r="M25" s="63">
        <v>2024</v>
      </c>
    </row>
    <row r="26" spans="1:19" x14ac:dyDescent="0.25">
      <c r="A26" s="99"/>
      <c r="B26" s="62" t="s">
        <v>31</v>
      </c>
      <c r="C26" s="63">
        <v>16526.490000000002</v>
      </c>
      <c r="D26" s="64">
        <v>8669.34</v>
      </c>
      <c r="E26" s="65">
        <v>2675</v>
      </c>
      <c r="F26" s="66">
        <v>436.95</v>
      </c>
      <c r="G26" s="63">
        <v>310</v>
      </c>
      <c r="H26" s="64">
        <v>21</v>
      </c>
      <c r="I26" s="64">
        <v>1720</v>
      </c>
      <c r="J26" s="64">
        <v>410</v>
      </c>
      <c r="K26" s="66">
        <v>454.2</v>
      </c>
      <c r="L26" s="65">
        <v>0</v>
      </c>
      <c r="M26" s="63">
        <v>1830</v>
      </c>
    </row>
    <row r="27" spans="1:19" x14ac:dyDescent="0.25">
      <c r="A27" s="99"/>
      <c r="B27" s="62" t="s">
        <v>32</v>
      </c>
      <c r="C27" s="63">
        <f t="shared" si="2"/>
        <v>25999.43</v>
      </c>
      <c r="D27" s="64">
        <v>5958.18</v>
      </c>
      <c r="E27" s="65">
        <v>4576.3999999999996</v>
      </c>
      <c r="F27" s="66">
        <v>168.15</v>
      </c>
      <c r="G27" s="63">
        <v>694.7</v>
      </c>
      <c r="H27" s="64">
        <v>1202</v>
      </c>
      <c r="I27" s="64">
        <v>1280</v>
      </c>
      <c r="J27" s="64">
        <v>2790</v>
      </c>
      <c r="K27" s="66">
        <v>0</v>
      </c>
      <c r="L27" s="65">
        <v>0</v>
      </c>
      <c r="M27" s="63">
        <v>9330</v>
      </c>
      <c r="S27" s="68"/>
    </row>
    <row r="28" spans="1:19" x14ac:dyDescent="0.25">
      <c r="A28" s="99"/>
      <c r="B28" s="62" t="s">
        <v>33</v>
      </c>
      <c r="C28" s="63">
        <f t="shared" si="2"/>
        <v>20666.68</v>
      </c>
      <c r="D28" s="64">
        <v>6330.38</v>
      </c>
      <c r="E28" s="65">
        <v>8370.4</v>
      </c>
      <c r="F28" s="66">
        <v>536.9</v>
      </c>
      <c r="G28" s="63">
        <v>253</v>
      </c>
      <c r="H28" s="64">
        <v>178</v>
      </c>
      <c r="I28" s="64">
        <v>1535</v>
      </c>
      <c r="J28" s="64">
        <v>1290</v>
      </c>
      <c r="K28" s="66">
        <v>0</v>
      </c>
      <c r="L28" s="65">
        <v>405</v>
      </c>
      <c r="M28" s="63">
        <v>1768</v>
      </c>
    </row>
    <row r="29" spans="1:19" x14ac:dyDescent="0.25">
      <c r="A29" s="99"/>
      <c r="B29" s="62" t="s">
        <v>34</v>
      </c>
      <c r="C29" s="63">
        <f t="shared" si="2"/>
        <v>17695.91</v>
      </c>
      <c r="D29" s="69">
        <v>5326.01</v>
      </c>
      <c r="E29" s="69">
        <v>3167</v>
      </c>
      <c r="F29" s="69"/>
      <c r="G29" s="69">
        <v>1454.6</v>
      </c>
      <c r="H29" s="69">
        <v>522</v>
      </c>
      <c r="I29" s="69">
        <v>3321</v>
      </c>
      <c r="J29" s="69">
        <v>1070</v>
      </c>
      <c r="K29" s="69">
        <v>1095.3</v>
      </c>
      <c r="L29" s="69">
        <v>0</v>
      </c>
      <c r="M29" s="69">
        <v>1740</v>
      </c>
    </row>
    <row r="30" spans="1:19" x14ac:dyDescent="0.25">
      <c r="A30" s="99"/>
      <c r="B30" s="70" t="s">
        <v>35</v>
      </c>
      <c r="C30" s="71">
        <f t="shared" si="2"/>
        <v>41332.71</v>
      </c>
      <c r="D30" s="72">
        <v>20515.060000000001</v>
      </c>
      <c r="E30" s="72">
        <v>7849</v>
      </c>
      <c r="F30" s="72">
        <v>859.5</v>
      </c>
      <c r="G30" s="72">
        <v>3868.04</v>
      </c>
      <c r="H30" s="72">
        <v>1108</v>
      </c>
      <c r="I30" s="72">
        <v>1800</v>
      </c>
      <c r="J30" s="72">
        <v>2270</v>
      </c>
      <c r="K30" s="72">
        <v>1332</v>
      </c>
      <c r="L30" s="72">
        <v>0</v>
      </c>
      <c r="M30" s="72">
        <v>1731.11</v>
      </c>
    </row>
    <row r="31" spans="1:19" x14ac:dyDescent="0.25">
      <c r="A31" s="100"/>
      <c r="B31" s="80" t="s">
        <v>36</v>
      </c>
      <c r="C31" s="74">
        <f t="shared" ref="C31:H31" si="3">SUM(C19:C30)</f>
        <v>321435.51</v>
      </c>
      <c r="D31" s="81">
        <f t="shared" si="3"/>
        <v>117792.70999999998</v>
      </c>
      <c r="E31" s="81">
        <f t="shared" si="3"/>
        <v>95276.4</v>
      </c>
      <c r="F31" s="81">
        <f t="shared" si="3"/>
        <v>8526.1499999999978</v>
      </c>
      <c r="G31" s="81">
        <f t="shared" si="3"/>
        <v>9044.5400000000009</v>
      </c>
      <c r="H31" s="81">
        <f t="shared" si="3"/>
        <v>6692</v>
      </c>
      <c r="I31" s="81">
        <f>I19+I20+I21+I22+I23+I24+I25+I26+I27+I28+I29+I30</f>
        <v>24181</v>
      </c>
      <c r="J31" s="81">
        <f>SUM(J19:J30)</f>
        <v>17960</v>
      </c>
      <c r="K31" s="81">
        <f>SUM(K19:K30)</f>
        <v>5753.4999999999991</v>
      </c>
      <c r="L31" s="81">
        <f>SUM(L19:L30)</f>
        <v>460</v>
      </c>
      <c r="M31" s="81">
        <f>SUM(M19:M30)</f>
        <v>35749.21</v>
      </c>
    </row>
    <row r="32" spans="1:19" x14ac:dyDescent="0.25">
      <c r="A32" s="101">
        <v>2020</v>
      </c>
      <c r="B32" s="75" t="s">
        <v>37</v>
      </c>
      <c r="C32" s="63">
        <f>SUM(D32:M32)</f>
        <v>18440.47</v>
      </c>
      <c r="D32" s="76">
        <v>7292.48</v>
      </c>
      <c r="E32" s="77">
        <v>3251.79</v>
      </c>
      <c r="F32" s="78">
        <v>0</v>
      </c>
      <c r="G32" s="79">
        <v>0</v>
      </c>
      <c r="H32" s="76">
        <v>469</v>
      </c>
      <c r="I32" s="76">
        <v>3390</v>
      </c>
      <c r="J32" s="76">
        <v>850</v>
      </c>
      <c r="K32" s="78">
        <v>2313.1999999999998</v>
      </c>
      <c r="L32" s="77">
        <v>0</v>
      </c>
      <c r="M32" s="79">
        <v>874</v>
      </c>
    </row>
    <row r="33" spans="1:17" x14ac:dyDescent="0.25">
      <c r="A33" s="99"/>
      <c r="B33" s="62" t="s">
        <v>38</v>
      </c>
      <c r="C33" s="63">
        <f t="shared" ref="C33:C43" si="4">SUM(D33:M33)</f>
        <v>17107.919999999998</v>
      </c>
      <c r="D33" s="64">
        <v>6808.62</v>
      </c>
      <c r="E33" s="65">
        <v>5131</v>
      </c>
      <c r="F33" s="66">
        <v>50</v>
      </c>
      <c r="G33" s="63">
        <v>0</v>
      </c>
      <c r="H33" s="64">
        <v>0</v>
      </c>
      <c r="I33" s="64">
        <v>2440</v>
      </c>
      <c r="J33" s="64">
        <v>1120</v>
      </c>
      <c r="K33" s="66">
        <v>738.3</v>
      </c>
      <c r="L33" s="65">
        <v>0</v>
      </c>
      <c r="M33" s="63">
        <v>820</v>
      </c>
      <c r="O33" s="68"/>
    </row>
    <row r="34" spans="1:17" x14ac:dyDescent="0.25">
      <c r="A34" s="99"/>
      <c r="B34" s="62" t="s">
        <v>39</v>
      </c>
      <c r="C34" s="63">
        <f t="shared" si="4"/>
        <v>13559.85</v>
      </c>
      <c r="D34" s="64">
        <v>6112.85</v>
      </c>
      <c r="E34" s="65">
        <v>1660</v>
      </c>
      <c r="F34" s="66">
        <v>440</v>
      </c>
      <c r="G34" s="79">
        <v>0</v>
      </c>
      <c r="H34" s="64">
        <v>874</v>
      </c>
      <c r="I34" s="64">
        <v>1425</v>
      </c>
      <c r="J34" s="64">
        <v>1640</v>
      </c>
      <c r="K34" s="66">
        <v>0</v>
      </c>
      <c r="L34" s="65">
        <v>0</v>
      </c>
      <c r="M34" s="63">
        <v>1408</v>
      </c>
      <c r="O34" s="68"/>
    </row>
    <row r="35" spans="1:17" x14ac:dyDescent="0.25">
      <c r="A35" s="99"/>
      <c r="B35" s="62" t="s">
        <v>40</v>
      </c>
      <c r="C35" s="63">
        <f t="shared" si="4"/>
        <v>27121.32</v>
      </c>
      <c r="D35" s="64">
        <v>24851.119999999999</v>
      </c>
      <c r="E35" s="64">
        <v>0</v>
      </c>
      <c r="F35" s="66">
        <v>995.2</v>
      </c>
      <c r="G35" s="63">
        <v>0</v>
      </c>
      <c r="H35" s="64">
        <v>93</v>
      </c>
      <c r="I35" s="63">
        <v>0</v>
      </c>
      <c r="J35" s="64">
        <v>360</v>
      </c>
      <c r="K35" s="63">
        <v>439</v>
      </c>
      <c r="L35" s="64">
        <v>0</v>
      </c>
      <c r="M35" s="63">
        <v>383</v>
      </c>
      <c r="O35" s="68"/>
    </row>
    <row r="36" spans="1:17" x14ac:dyDescent="0.25">
      <c r="A36" s="99"/>
      <c r="B36" s="62" t="s">
        <v>41</v>
      </c>
      <c r="C36" s="63">
        <f t="shared" si="4"/>
        <v>7700.5899999999992</v>
      </c>
      <c r="D36" s="64">
        <v>2890.24</v>
      </c>
      <c r="E36" s="64">
        <v>106</v>
      </c>
      <c r="F36" s="66">
        <v>2334.65</v>
      </c>
      <c r="G36" s="79">
        <v>0</v>
      </c>
      <c r="H36" s="64">
        <v>0</v>
      </c>
      <c r="I36" s="63">
        <v>0</v>
      </c>
      <c r="J36" s="64">
        <v>750</v>
      </c>
      <c r="K36" s="63">
        <v>159.69999999999999</v>
      </c>
      <c r="L36" s="64">
        <v>0</v>
      </c>
      <c r="M36" s="63">
        <v>1460</v>
      </c>
      <c r="O36" s="68"/>
    </row>
    <row r="37" spans="1:17" x14ac:dyDescent="0.25">
      <c r="A37" s="99"/>
      <c r="B37" s="62" t="s">
        <v>42</v>
      </c>
      <c r="C37" s="63">
        <f t="shared" si="4"/>
        <v>44021.049999999996</v>
      </c>
      <c r="D37" s="64">
        <v>6965.7</v>
      </c>
      <c r="E37" s="64">
        <v>32108.5</v>
      </c>
      <c r="F37" s="66">
        <v>242.1</v>
      </c>
      <c r="G37" s="63">
        <v>152.6</v>
      </c>
      <c r="H37" s="64">
        <v>458</v>
      </c>
      <c r="I37" s="63">
        <v>0</v>
      </c>
      <c r="J37" s="64">
        <v>2570</v>
      </c>
      <c r="K37" s="63">
        <v>407.3</v>
      </c>
      <c r="L37" s="64">
        <v>0</v>
      </c>
      <c r="M37" s="63">
        <v>1116.8499999999999</v>
      </c>
      <c r="O37" s="68"/>
      <c r="Q37" s="82"/>
    </row>
    <row r="38" spans="1:17" x14ac:dyDescent="0.25">
      <c r="A38" s="99"/>
      <c r="B38" s="62" t="s">
        <v>43</v>
      </c>
      <c r="C38" s="63">
        <f t="shared" si="4"/>
        <v>0</v>
      </c>
      <c r="D38" s="64">
        <v>0</v>
      </c>
      <c r="E38" s="64">
        <v>0</v>
      </c>
      <c r="F38" s="66">
        <v>0</v>
      </c>
      <c r="G38" s="79">
        <v>0</v>
      </c>
      <c r="H38" s="64">
        <v>0</v>
      </c>
      <c r="I38" s="63">
        <v>0</v>
      </c>
      <c r="J38" s="64">
        <v>0</v>
      </c>
      <c r="K38" s="63">
        <v>0</v>
      </c>
      <c r="L38" s="64">
        <v>0</v>
      </c>
      <c r="M38" s="63">
        <v>0</v>
      </c>
    </row>
    <row r="39" spans="1:17" x14ac:dyDescent="0.25">
      <c r="A39" s="99"/>
      <c r="B39" s="62" t="s">
        <v>44</v>
      </c>
      <c r="C39" s="63">
        <f t="shared" si="4"/>
        <v>0</v>
      </c>
      <c r="D39" s="64">
        <v>0</v>
      </c>
      <c r="E39" s="64"/>
      <c r="F39" s="66">
        <v>0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0</v>
      </c>
      <c r="M39" s="63">
        <v>0</v>
      </c>
    </row>
    <row r="40" spans="1:17" x14ac:dyDescent="0.25">
      <c r="A40" s="99"/>
      <c r="B40" s="62" t="s">
        <v>45</v>
      </c>
      <c r="C40" s="63">
        <f t="shared" si="4"/>
        <v>0</v>
      </c>
      <c r="D40" s="64">
        <v>0</v>
      </c>
      <c r="E40" s="64"/>
      <c r="F40" s="66">
        <v>0</v>
      </c>
      <c r="G40" s="79">
        <v>0</v>
      </c>
      <c r="H40" s="64">
        <v>0</v>
      </c>
      <c r="I40" s="63">
        <v>0</v>
      </c>
      <c r="J40" s="64">
        <v>0</v>
      </c>
      <c r="K40" s="63">
        <v>0</v>
      </c>
      <c r="L40" s="64">
        <v>0</v>
      </c>
      <c r="M40" s="63">
        <v>0</v>
      </c>
      <c r="P40" s="68"/>
    </row>
    <row r="41" spans="1:17" x14ac:dyDescent="0.25">
      <c r="A41" s="99"/>
      <c r="B41" s="62" t="s">
        <v>46</v>
      </c>
      <c r="C41" s="63">
        <f t="shared" si="4"/>
        <v>0</v>
      </c>
      <c r="D41" s="64">
        <v>0</v>
      </c>
      <c r="E41" s="64"/>
      <c r="F41" s="66">
        <v>0</v>
      </c>
      <c r="G41" s="63">
        <v>0</v>
      </c>
      <c r="H41" s="64">
        <v>0</v>
      </c>
      <c r="I41" s="63">
        <v>0</v>
      </c>
      <c r="J41" s="64">
        <v>0</v>
      </c>
      <c r="K41" s="63">
        <v>0</v>
      </c>
      <c r="L41" s="64">
        <v>0</v>
      </c>
      <c r="M41" s="63">
        <v>0</v>
      </c>
      <c r="Q41" s="68"/>
    </row>
    <row r="42" spans="1:17" x14ac:dyDescent="0.25">
      <c r="A42" s="99"/>
      <c r="B42" s="62" t="s">
        <v>47</v>
      </c>
      <c r="C42" s="63">
        <f t="shared" si="4"/>
        <v>0</v>
      </c>
      <c r="D42" s="69">
        <v>0</v>
      </c>
      <c r="E42" s="64"/>
      <c r="F42" s="69">
        <v>0</v>
      </c>
      <c r="G42" s="79">
        <v>0</v>
      </c>
      <c r="H42" s="69">
        <v>0</v>
      </c>
      <c r="I42" s="63">
        <v>0</v>
      </c>
      <c r="J42" s="64">
        <v>0</v>
      </c>
      <c r="K42" s="63">
        <v>0</v>
      </c>
      <c r="L42" s="64">
        <v>0</v>
      </c>
      <c r="M42" s="63">
        <v>0</v>
      </c>
    </row>
    <row r="43" spans="1:17" x14ac:dyDescent="0.25">
      <c r="A43" s="99"/>
      <c r="B43" s="70" t="s">
        <v>48</v>
      </c>
      <c r="C43" s="63">
        <f t="shared" si="4"/>
        <v>0</v>
      </c>
      <c r="D43" s="72">
        <v>0</v>
      </c>
      <c r="E43" s="83"/>
      <c r="F43" s="72">
        <v>0</v>
      </c>
      <c r="G43" s="72"/>
      <c r="H43" s="72">
        <v>0</v>
      </c>
      <c r="I43" s="71">
        <v>0</v>
      </c>
      <c r="J43" s="83">
        <v>0</v>
      </c>
      <c r="K43" s="71">
        <v>0</v>
      </c>
      <c r="L43" s="83">
        <v>0</v>
      </c>
      <c r="M43" s="71">
        <v>0</v>
      </c>
      <c r="Q43" s="68"/>
    </row>
    <row r="44" spans="1:17" x14ac:dyDescent="0.25">
      <c r="A44" s="100"/>
      <c r="B44" s="80" t="s">
        <v>49</v>
      </c>
      <c r="C44" s="74">
        <f>SUM(C32:C43)</f>
        <v>127951.19999999998</v>
      </c>
      <c r="D44" s="81">
        <f>SUM(D32:D43)</f>
        <v>54921.009999999987</v>
      </c>
      <c r="E44" s="74">
        <f>SUM(E32:E43)</f>
        <v>42257.29</v>
      </c>
      <c r="F44" s="74">
        <f t="shared" ref="F44:M44" si="5">SUM(F32:F43)</f>
        <v>4061.9500000000003</v>
      </c>
      <c r="G44" s="74">
        <f t="shared" si="5"/>
        <v>152.6</v>
      </c>
      <c r="H44" s="74">
        <f t="shared" si="5"/>
        <v>1894</v>
      </c>
      <c r="I44" s="81">
        <f t="shared" si="5"/>
        <v>7255</v>
      </c>
      <c r="J44" s="74">
        <f t="shared" si="5"/>
        <v>7290</v>
      </c>
      <c r="K44" s="81">
        <f t="shared" si="5"/>
        <v>4057.5</v>
      </c>
      <c r="L44" s="74">
        <f t="shared" si="5"/>
        <v>0</v>
      </c>
      <c r="M44" s="81">
        <f t="shared" si="5"/>
        <v>6061.85</v>
      </c>
    </row>
    <row r="47" spans="1:17" x14ac:dyDescent="0.25">
      <c r="C47" s="82"/>
    </row>
    <row r="48" spans="1:17" x14ac:dyDescent="0.25">
      <c r="C48" s="82"/>
    </row>
  </sheetData>
  <mergeCells count="3">
    <mergeCell ref="A6:A18"/>
    <mergeCell ref="A19:A31"/>
    <mergeCell ref="A32:A44"/>
  </mergeCells>
  <pageMargins left="0.2" right="0.2" top="0.25" bottom="0.2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</vt:lpstr>
      <vt:lpstr>PRANIMET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2020-07-13T12:07:15Z</cp:lastPrinted>
  <dcterms:created xsi:type="dcterms:W3CDTF">2020-04-01T20:14:43Z</dcterms:created>
  <dcterms:modified xsi:type="dcterms:W3CDTF">2020-07-13T12:29:28Z</dcterms:modified>
</cp:coreProperties>
</file>