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20115" windowHeight="7995"/>
  </bookViews>
  <sheets>
    <sheet name="PASQYRA" sheetId="1" r:id="rId1"/>
    <sheet name="Raporti i ekzek janar-mars 2020" sheetId="2" r:id="rId2"/>
    <sheet name="Aneksi 1" sheetId="6" r:id="rId3"/>
    <sheet name="Aneksi 2" sheetId="3" r:id="rId4"/>
    <sheet name="Aneksi 3" sheetId="5" r:id="rId5"/>
    <sheet name="Aneksi 4" sheetId="7" r:id="rId6"/>
    <sheet name="Aneksi 5" sheetId="8" r:id="rId7"/>
    <sheet name="Aneksi 6" sheetId="9" r:id="rId8"/>
    <sheet name="Aneksi 7" sheetId="10" r:id="rId9"/>
  </sheets>
  <calcPr calcId="125725"/>
</workbook>
</file>

<file path=xl/calcChain.xml><?xml version="1.0" encoding="utf-8"?>
<calcChain xmlns="http://schemas.openxmlformats.org/spreadsheetml/2006/main">
  <c r="E44" i="10"/>
  <c r="D44"/>
  <c r="C44"/>
  <c r="E40"/>
  <c r="D40"/>
  <c r="F40" s="1"/>
  <c r="C40"/>
  <c r="F39"/>
  <c r="F38"/>
  <c r="F37"/>
  <c r="F36"/>
  <c r="E35"/>
  <c r="D35"/>
  <c r="F35" s="1"/>
  <c r="C35"/>
  <c r="E33"/>
  <c r="D33"/>
  <c r="F33" s="1"/>
  <c r="C33"/>
  <c r="F30"/>
  <c r="F28"/>
  <c r="F26"/>
  <c r="F24"/>
  <c r="E23"/>
  <c r="D23"/>
  <c r="F23" s="1"/>
  <c r="C23"/>
  <c r="F22"/>
  <c r="F21"/>
  <c r="E20"/>
  <c r="D20"/>
  <c r="F20" s="1"/>
  <c r="C20"/>
  <c r="F18"/>
  <c r="F17"/>
  <c r="E15"/>
  <c r="D15"/>
  <c r="F15" s="1"/>
  <c r="C15"/>
  <c r="F14"/>
  <c r="F13"/>
  <c r="E12"/>
  <c r="E41" s="1"/>
  <c r="E45" s="1"/>
  <c r="D12"/>
  <c r="D41" s="1"/>
  <c r="C12"/>
  <c r="C41" s="1"/>
  <c r="C45" s="1"/>
  <c r="F11"/>
  <c r="F10"/>
  <c r="F9"/>
  <c r="F8"/>
  <c r="F7"/>
  <c r="F6"/>
  <c r="F41" l="1"/>
  <c r="D45"/>
  <c r="F45" s="1"/>
  <c r="F12"/>
  <c r="D13" i="8" l="1"/>
  <c r="C13"/>
  <c r="E13" s="1"/>
  <c r="E11"/>
  <c r="E10"/>
  <c r="D12" i="7"/>
  <c r="C12"/>
  <c r="E12" s="1"/>
  <c r="E11"/>
  <c r="E10"/>
  <c r="E9"/>
  <c r="D14" i="3"/>
  <c r="C14"/>
  <c r="E14" s="1"/>
  <c r="E13"/>
  <c r="E12"/>
  <c r="E11"/>
  <c r="E10"/>
  <c r="E9"/>
  <c r="E8"/>
  <c r="E7"/>
  <c r="D32" i="5"/>
  <c r="C32"/>
  <c r="E32" s="1"/>
  <c r="E30"/>
  <c r="E29"/>
  <c r="E28"/>
  <c r="E27"/>
  <c r="E26"/>
  <c r="E25"/>
  <c r="E24"/>
  <c r="E23"/>
  <c r="E22"/>
  <c r="E20"/>
  <c r="E18"/>
  <c r="E17"/>
  <c r="E16"/>
  <c r="E15"/>
  <c r="E14"/>
  <c r="E13"/>
  <c r="E12"/>
  <c r="E11"/>
  <c r="E10"/>
  <c r="E9"/>
  <c r="E8"/>
  <c r="E7"/>
  <c r="E6"/>
  <c r="E4"/>
  <c r="G11" i="6"/>
  <c r="H11" s="1"/>
  <c r="F11"/>
  <c r="D11"/>
  <c r="E11" s="1"/>
  <c r="C11"/>
  <c r="E10"/>
  <c r="H9"/>
  <c r="E9"/>
  <c r="H8"/>
  <c r="E8"/>
  <c r="H7"/>
  <c r="E7"/>
  <c r="H6"/>
  <c r="E6"/>
  <c r="H5"/>
  <c r="E5"/>
  <c r="E45" i="2"/>
  <c r="E46"/>
  <c r="E47"/>
  <c r="E34"/>
  <c r="E35"/>
  <c r="E36"/>
  <c r="D59"/>
  <c r="E59"/>
  <c r="F59"/>
  <c r="D61"/>
  <c r="F61"/>
  <c r="G51"/>
  <c r="G52"/>
  <c r="G53"/>
  <c r="G54"/>
  <c r="G55"/>
  <c r="G56"/>
  <c r="G57"/>
  <c r="G58"/>
  <c r="G50"/>
  <c r="C59"/>
  <c r="C17"/>
  <c r="G39"/>
  <c r="D42"/>
  <c r="D37"/>
  <c r="G45"/>
  <c r="G46"/>
  <c r="G47"/>
  <c r="G44"/>
  <c r="F48"/>
  <c r="E44"/>
  <c r="D48"/>
  <c r="G34"/>
  <c r="G35"/>
  <c r="G36"/>
  <c r="G33"/>
  <c r="E33"/>
  <c r="C48"/>
  <c r="C42"/>
  <c r="F42"/>
  <c r="E40"/>
  <c r="E41"/>
  <c r="E39"/>
  <c r="C37"/>
  <c r="F37"/>
  <c r="C31"/>
  <c r="D31"/>
  <c r="F31"/>
  <c r="G20"/>
  <c r="G21"/>
  <c r="G22"/>
  <c r="G23"/>
  <c r="G24"/>
  <c r="G25"/>
  <c r="G26"/>
  <c r="G27"/>
  <c r="G28"/>
  <c r="G29"/>
  <c r="G30"/>
  <c r="G19"/>
  <c r="E20"/>
  <c r="E21"/>
  <c r="E22"/>
  <c r="E23"/>
  <c r="E24"/>
  <c r="E25"/>
  <c r="E26"/>
  <c r="E27"/>
  <c r="E28"/>
  <c r="E29"/>
  <c r="E30"/>
  <c r="E19"/>
  <c r="G6"/>
  <c r="G7"/>
  <c r="G8"/>
  <c r="G9"/>
  <c r="G10"/>
  <c r="G11"/>
  <c r="G12"/>
  <c r="G13"/>
  <c r="G14"/>
  <c r="G15"/>
  <c r="G16"/>
  <c r="G5"/>
  <c r="E6"/>
  <c r="E7"/>
  <c r="E8"/>
  <c r="E9"/>
  <c r="E10"/>
  <c r="E11"/>
  <c r="E12"/>
  <c r="E13"/>
  <c r="E14"/>
  <c r="E15"/>
  <c r="E16"/>
  <c r="E5"/>
  <c r="D17"/>
  <c r="F17"/>
  <c r="E17" l="1"/>
  <c r="G59"/>
  <c r="C61"/>
  <c r="E37"/>
  <c r="E61" s="1"/>
  <c r="E48"/>
  <c r="G48"/>
  <c r="G42"/>
  <c r="G17"/>
  <c r="E42"/>
  <c r="E31"/>
  <c r="G31"/>
  <c r="G37"/>
  <c r="G61" l="1"/>
</calcChain>
</file>

<file path=xl/sharedStrings.xml><?xml version="1.0" encoding="utf-8"?>
<sst xmlns="http://schemas.openxmlformats.org/spreadsheetml/2006/main" count="319" uniqueCount="227">
  <si>
    <t>Përshkrimi/Programet buxhetore</t>
  </si>
  <si>
    <t>Buxheti Aktual</t>
  </si>
  <si>
    <t>Alokimi</t>
  </si>
  <si>
    <t>E paalokuar</t>
  </si>
  <si>
    <t>Shpenzimi</t>
  </si>
  <si>
    <t>%</t>
  </si>
  <si>
    <t>1. PAGAT DHE MËDITJET</t>
  </si>
  <si>
    <t>5=4/1</t>
  </si>
  <si>
    <t>ZYRA E KRYETARIT</t>
  </si>
  <si>
    <t>ADMINISTRATA DHE PERSONELI</t>
  </si>
  <si>
    <t>ZYRA E KUVENDIT KOMUNAL</t>
  </si>
  <si>
    <t>BUXHET DHE FINANCA</t>
  </si>
  <si>
    <t>SHËRBIMET PUBLIKE DHE EMERGJENCË</t>
  </si>
  <si>
    <t>ZYRA PËR KOMUNITETE DHE KTHIM</t>
  </si>
  <si>
    <t>BUJQËSIA, PYLLTARIA DHE ZHVILL. RURAL</t>
  </si>
  <si>
    <t>ZHVILLIMI EKONOMIK</t>
  </si>
  <si>
    <t>PLANIFIKIMI URBAN DHE MJEDISI</t>
  </si>
  <si>
    <t>SHËRBIMET SOCIALE</t>
  </si>
  <si>
    <t>TOTALI NË PAGA DHE MËDITJE</t>
  </si>
  <si>
    <t>2. MALLRAT DHE SHËRBIMET</t>
  </si>
  <si>
    <t>TOTALI NE MALLRA DHE SHËRBIME</t>
  </si>
  <si>
    <t>3. SHPENZIMET KOMUNALE</t>
  </si>
  <si>
    <t>TOTALI NE SHPENZIME KOMUNALE</t>
  </si>
  <si>
    <t>4. SUBVENCIONET DHE TRANSFERET</t>
  </si>
  <si>
    <t>TOTALI NE SUBVENC. DHE TRANSFERE</t>
  </si>
  <si>
    <t>5. SHPENZIMET KAPITALE</t>
  </si>
  <si>
    <t>TOTALI NË SHPENZIME KAPITALE</t>
  </si>
  <si>
    <t>ARSIMI DHE SHKENCA</t>
  </si>
  <si>
    <t>KODI</t>
  </si>
  <si>
    <t>Përshkrimi</t>
  </si>
  <si>
    <t>TM1 2020</t>
  </si>
  <si>
    <t>TM1 2019</t>
  </si>
  <si>
    <r>
      <t xml:space="preserve">Shpenzimet për udhëtimet zyrtare brenda vendit </t>
    </r>
    <r>
      <rPr>
        <sz val="11"/>
        <color rgb="FF000000"/>
        <rFont val="Arial"/>
        <family val="2"/>
      </rPr>
      <t>(</t>
    </r>
    <r>
      <rPr>
        <sz val="11"/>
        <color rgb="FF000000"/>
        <rFont val="Times New Roman"/>
        <family val="1"/>
      </rPr>
      <t>transporti i nxënësve)</t>
    </r>
  </si>
  <si>
    <t xml:space="preserve">Mëditjet për udhëtime zyrtare jashtë vendit </t>
  </si>
  <si>
    <t>Shpenzime tjera të udhëtimeve zyrtare jashtë vendit</t>
  </si>
  <si>
    <t xml:space="preserve">Shpenzimet për internet </t>
  </si>
  <si>
    <t xml:space="preserve">Shpenzimet e telefonisë mobile </t>
  </si>
  <si>
    <t xml:space="preserve">Shpenzimet postare </t>
  </si>
  <si>
    <t xml:space="preserve">Shpenzimet e ndryshme shëndetësore </t>
  </si>
  <si>
    <t xml:space="preserve">Shërbime kontraktuese tjera </t>
  </si>
  <si>
    <t xml:space="preserve">Shpenzime teknike </t>
  </si>
  <si>
    <t xml:space="preserve">Shërbimet e varrimit </t>
  </si>
  <si>
    <t xml:space="preserve">Furnizime për zyrë </t>
  </si>
  <si>
    <t xml:space="preserve">Furnizim me ushqim dhe pije (jo dreka zyrtare) </t>
  </si>
  <si>
    <t>Furnizime mjekësore</t>
  </si>
  <si>
    <t xml:space="preserve">Furnizime pastrimi </t>
  </si>
  <si>
    <t>Dru</t>
  </si>
  <si>
    <t xml:space="preserve">Karburant për vetura </t>
  </si>
  <si>
    <t>Avanc për para të imta (PETTY CASH)</t>
  </si>
  <si>
    <t xml:space="preserve">Regjistrimi dhe sigurimi i automjeteve </t>
  </si>
  <si>
    <t xml:space="preserve">Mirëmbajtja dhe riparimi i automjeteve </t>
  </si>
  <si>
    <t xml:space="preserve">Mirëmbajtja e ndërtesave </t>
  </si>
  <si>
    <t xml:space="preserve">Mirëmbajtja e shkollave </t>
  </si>
  <si>
    <r>
      <t xml:space="preserve">Mirëmbajtja autorrugëve lokale </t>
    </r>
    <r>
      <rPr>
        <sz val="11"/>
        <color rgb="FF000000"/>
        <rFont val="Arial"/>
        <family val="2"/>
      </rPr>
      <t>(</t>
    </r>
    <r>
      <rPr>
        <sz val="11"/>
        <color rgb="FF000000"/>
        <rFont val="Times New Roman"/>
        <family val="1"/>
      </rPr>
      <t>mirëmbajtja dimërore)</t>
    </r>
  </si>
  <si>
    <t>Qiraja për vetura</t>
  </si>
  <si>
    <t xml:space="preserve">Reklamat dhe konkurset </t>
  </si>
  <si>
    <t xml:space="preserve">Botimet e publikimeve </t>
  </si>
  <si>
    <t xml:space="preserve">Dreka zyrtare </t>
  </si>
  <si>
    <t xml:space="preserve">Shpenzime-vendimet e gjykatave </t>
  </si>
  <si>
    <r>
      <t xml:space="preserve"> </t>
    </r>
    <r>
      <rPr>
        <b/>
        <sz val="11"/>
        <color rgb="FF000000"/>
        <rFont val="Times New Roman"/>
        <family val="1"/>
      </rPr>
      <t xml:space="preserve">GJITHSEJ PAGESAT  </t>
    </r>
  </si>
  <si>
    <t>Krahasimi 2020/2019 në %</t>
  </si>
  <si>
    <t>Shpenzimet e udhetimit zyrtar jashte vendit</t>
  </si>
  <si>
    <t>6. REZERVAT</t>
  </si>
  <si>
    <t>TOTALI NË REZEVAT</t>
  </si>
  <si>
    <t>TOTALI I SHPENZIMEVE (1-6)</t>
  </si>
  <si>
    <t>SHËNDETËSIA DHE MIRËQENIA SOCIALE</t>
  </si>
  <si>
    <t>RAPORTI I EKZEKUTIMIT TE BUXHETIT PER PERIUDHEN JANAR-MARS 2020</t>
  </si>
  <si>
    <t>Nr</t>
  </si>
  <si>
    <t>Planifikimi 2020</t>
  </si>
  <si>
    <t>Realizimi TM1 2020</t>
  </si>
  <si>
    <t>Realizimi TM1 2019</t>
  </si>
  <si>
    <t>4=2/1</t>
  </si>
  <si>
    <t>Certifikatat e lindjes</t>
  </si>
  <si>
    <t>Certifikatat e kurorëzimit</t>
  </si>
  <si>
    <t>Certifikatat e vdekjes</t>
  </si>
  <si>
    <t>Certifikata tjera ofiqarie</t>
  </si>
  <si>
    <t>Taksa administrative</t>
  </si>
  <si>
    <t>I</t>
  </si>
  <si>
    <t>Tatimi në pronë dhe në tokë</t>
  </si>
  <si>
    <t>Taksë për regjistrim të automjeteve</t>
  </si>
  <si>
    <t>II</t>
  </si>
  <si>
    <t>Të hyrat nga reklamimet publike</t>
  </si>
  <si>
    <t xml:space="preserve">             -   </t>
  </si>
  <si>
    <t>Licenca tjera për afarizëm</t>
  </si>
  <si>
    <t>Taksa tjera administrative</t>
  </si>
  <si>
    <t>Gjobat tjera</t>
  </si>
  <si>
    <t>III</t>
  </si>
  <si>
    <t xml:space="preserve">Shërbimet Publike                                 </t>
  </si>
  <si>
    <t>Licenca për pranim teknik të lokalit</t>
  </si>
  <si>
    <t>IV</t>
  </si>
  <si>
    <t xml:space="preserve">Zhvillimi Ekonomik                               </t>
  </si>
  <si>
    <t>Taksa komunale për leje ndërtimi</t>
  </si>
  <si>
    <t>Taksa komunale për demolim</t>
  </si>
  <si>
    <t>Taksë për bartjen e pronësisë</t>
  </si>
  <si>
    <t>Ndërrim destinimi i tokës</t>
  </si>
  <si>
    <t>Shërbime të ndryshme kadastrale</t>
  </si>
  <si>
    <t>Të Hyrat nga Konfiskimet</t>
  </si>
  <si>
    <t xml:space="preserve">    - </t>
  </si>
  <si>
    <t>Shfrytëzimi i pronës publike</t>
  </si>
  <si>
    <t xml:space="preserve">- </t>
  </si>
  <si>
    <t>V</t>
  </si>
  <si>
    <t xml:space="preserve">Urbanizimi dhe Kadastri                        </t>
  </si>
  <si>
    <t>Participimet në Arsim</t>
  </si>
  <si>
    <t>-</t>
  </si>
  <si>
    <t>VI</t>
  </si>
  <si>
    <t xml:space="preserve">Arsimi                                                    </t>
  </si>
  <si>
    <t>Taksa për shërbimet sociale</t>
  </si>
  <si>
    <t>Certifikata mjekësore</t>
  </si>
  <si>
    <t>Participimet në shëndetësi</t>
  </si>
  <si>
    <t>Inspektimi Higjeniko-Sanitar</t>
  </si>
  <si>
    <t>VII</t>
  </si>
  <si>
    <t>A</t>
  </si>
  <si>
    <t xml:space="preserve">TË HYRAT DIREKTE  </t>
  </si>
  <si>
    <t>Të hyrat nga dënimet në trafik</t>
  </si>
  <si>
    <t>Të hyrat nga dënimet në gjykata</t>
  </si>
  <si>
    <t>B</t>
  </si>
  <si>
    <t xml:space="preserve">TË HYRAT INDIREKTE                        </t>
  </si>
  <si>
    <t>TOTALI I PËRGJITHSHËM (A + B)</t>
  </si>
  <si>
    <t>PËRMBLEDHJE E MALLRAVE DHE SHËRBIMEVE JANAR-MARS 2020</t>
  </si>
  <si>
    <t>KESH</t>
  </si>
  <si>
    <t>Buxheti 2020</t>
  </si>
  <si>
    <t>Buxheti 2019</t>
  </si>
  <si>
    <t>Paga dhe shtesa</t>
  </si>
  <si>
    <t>Mallra dhe shërbime</t>
  </si>
  <si>
    <t>Shpenzime komunale</t>
  </si>
  <si>
    <t>Subvencione dhe trans.</t>
  </si>
  <si>
    <t>Shpenzime kapitale</t>
  </si>
  <si>
    <t>Rezervat</t>
  </si>
  <si>
    <t>TOTALI</t>
  </si>
  <si>
    <t>KRAHASIMI I PAGESAVE PËR PERIUDHËN JANAR-MARS 2020/2019</t>
  </si>
  <si>
    <t>Krahasimi</t>
  </si>
  <si>
    <t xml:space="preserve">€ </t>
  </si>
  <si>
    <t>€</t>
  </si>
  <si>
    <t>Pagesat</t>
  </si>
  <si>
    <t>Pagat neto përmes listës së pagave</t>
  </si>
  <si>
    <t>Pagesa për sindikatë</t>
  </si>
  <si>
    <t>Anëtarsim-Oda e infermierëve të Kosovës</t>
  </si>
  <si>
    <t>Anëtarsim-Oda e mjekëve të Kosovës</t>
  </si>
  <si>
    <t>Tatimi  ndaluar në të ardhura personale</t>
  </si>
  <si>
    <t>Kontributi pensional-punëtori</t>
  </si>
  <si>
    <t>Kontributi pensional-punëdhënësi</t>
  </si>
  <si>
    <t xml:space="preserve">Gjithsej Pagesat </t>
  </si>
  <si>
    <t>PAGAT DHE MEDITJET PER PERIUDHEN JANAR-MAR 2020</t>
  </si>
  <si>
    <t>SHËRBIMET KOMUNALE</t>
  </si>
  <si>
    <t>Krahasimi %</t>
  </si>
  <si>
    <t>TM1</t>
  </si>
  <si>
    <t>Rryma</t>
  </si>
  <si>
    <t>Mbeturinat</t>
  </si>
  <si>
    <t>Shpenzimet telefonike</t>
  </si>
  <si>
    <t>Subvbencione për entitetet publike</t>
  </si>
  <si>
    <t>Subvencione për entitetet  jopublike</t>
  </si>
  <si>
    <t>Pagesa për përfituesit individual</t>
  </si>
  <si>
    <t>Pagesat e familjareve të të rënëve në luftë</t>
  </si>
  <si>
    <t>SUBVENCIONET DHE TRANSFERET</t>
  </si>
  <si>
    <t>SHPENZIMET KAPITALE PËR PERIUDHËN JANAR-MARS 2020</t>
  </si>
  <si>
    <t>Kodi</t>
  </si>
  <si>
    <t>Programi/përshkrimi</t>
  </si>
  <si>
    <t>10- BKK</t>
  </si>
  <si>
    <t>21- THV</t>
  </si>
  <si>
    <t xml:space="preserve">FH-04 </t>
  </si>
  <si>
    <t>Total 2020</t>
  </si>
  <si>
    <t>Të shpenzuara</t>
  </si>
  <si>
    <t>SHPENZIMET KAPITALE TOTALE</t>
  </si>
  <si>
    <t xml:space="preserve">   </t>
  </si>
  <si>
    <t>Shërbimet publike dhe emergjenca</t>
  </si>
  <si>
    <t xml:space="preserve">        -   </t>
  </si>
  <si>
    <t>Riparimi i rrugëve dhe trotuareve të Hanit të Elezit</t>
  </si>
  <si>
    <t xml:space="preserve">        </t>
  </si>
  <si>
    <t>Fond për emergjencë</t>
  </si>
  <si>
    <t xml:space="preserve">       -   </t>
  </si>
  <si>
    <t>Ndriçimi publik në zonat urbane dhe rurale</t>
  </si>
  <si>
    <t>Rregullimi i krojeve publike nëpër vendbanime</t>
  </si>
  <si>
    <t>Shtimi i kapaciteteve të ujit dhe rregullimi i rrjetit të ujësjellësit</t>
  </si>
  <si>
    <t xml:space="preserve">               -   </t>
  </si>
  <si>
    <t>Planifikim urban dhe mjedisi</t>
  </si>
  <si>
    <t xml:space="preserve">         -   </t>
  </si>
  <si>
    <t xml:space="preserve">Shtrimi me kubëza betoni i rrugicave nëpër zonat urbane të Hanit të Elezit </t>
  </si>
  <si>
    <t>10,000 </t>
  </si>
  <si>
    <t>Shtrimi me kubëza betoni i rrugicave nëpër zonat  rurale të Hanit të Elezit (Gorancë, Krivenik, Paldenicë, Pustenik, Rezhancë, Seçishtë, Meliq, Dimcë, Lagja e re, Uji i Thartë)</t>
  </si>
  <si>
    <t>Mjete të lira për bashkëinvestime</t>
  </si>
  <si>
    <t xml:space="preserve">       </t>
  </si>
  <si>
    <t xml:space="preserve">Rregullimi i kanalizimeve  në lagjet e mbetura të zonës urbane të Hanit të Elezit </t>
  </si>
  <si>
    <t>Rregullimi i kanalizimeve  në lagjet e mbetura të zonave rurale të Hanit të Elezit (Rezhancë, Paldenicë, Gorancë, Dimcë, Lagja e re, Dermjak)</t>
  </si>
  <si>
    <t xml:space="preserve">Ndërtimi (rihapja, zgjërimi) dhe asfaltimi i rrugëve rurale në Han të Elezit         </t>
  </si>
  <si>
    <t>Asfaltimi i rrugës nga fshati Dermjak deri në fshatin Neqavcë</t>
  </si>
  <si>
    <t>Fond për hartimin e projekteve</t>
  </si>
  <si>
    <t>Rregullimi i prockave dhe kanalizimeve atmosferike nëpër zonat urbane dhe rurale</t>
  </si>
  <si>
    <t xml:space="preserve">Fond për shpronësime </t>
  </si>
  <si>
    <t>Fasadimi i objekteve publike</t>
  </si>
  <si>
    <t xml:space="preserve">Gjelbërimi i disa hapësirave publike </t>
  </si>
  <si>
    <t xml:space="preserve">Ndërtimi i qendrës kulturore në Han të Elezit </t>
  </si>
  <si>
    <t>Rregullimi i shtratit të lumit lepec</t>
  </si>
  <si>
    <t>Ndërtimi i hallës së sportit</t>
  </si>
  <si>
    <t>Rregullimi i deponimeve për hudhje të materialeve të ngurta</t>
  </si>
  <si>
    <t>Renovimi i shkollës se vjetër ne Krivenik</t>
  </si>
  <si>
    <t>Asfaltimi i rrugës Gorancë – Krivenik</t>
  </si>
  <si>
    <t xml:space="preserve">Meremetimi i pllakave përkujtimore dhe varrezave </t>
  </si>
  <si>
    <t>Pyllëzimi i zonave të zhveshura</t>
  </si>
  <si>
    <t>Ndërtimi i trotuareve për këmbësor në zonat urbane dhe rurale</t>
  </si>
  <si>
    <t>Ndërtimi i mureve mbrojtëse nëpër zona urbane dhe rurale</t>
  </si>
  <si>
    <t>Shëndetësia dhe Mirëqenia Sociale</t>
  </si>
  <si>
    <t>Renovimi i objektit të QKMF-së</t>
  </si>
  <si>
    <t>Ndërtimi i shtëpive dhe banesave për banim social</t>
  </si>
  <si>
    <t>Arsimi dhe shkenca</t>
  </si>
  <si>
    <t xml:space="preserve">Rregullimi i infrastrukturës shkollore </t>
  </si>
  <si>
    <t xml:space="preserve">Pajisja e kabineteve me mjete mësimore dhe laboratorike </t>
  </si>
  <si>
    <t>Rregullimi i terreneve sportive</t>
  </si>
  <si>
    <t>5,000 </t>
  </si>
  <si>
    <t>Ndërtimi i sallave sportive në Paldenicë dhe Gorancë</t>
  </si>
  <si>
    <t>RAPORTI I TE HYRAVE VETANAKE JANAR-MARS 2020</t>
  </si>
  <si>
    <t>Progresi në % ndaj planit</t>
  </si>
  <si>
    <t>Krahasimi (%) 2020/2019</t>
  </si>
  <si>
    <t>5=2/3</t>
  </si>
  <si>
    <t>Taksa për verifikimin e dok. të ndryshme</t>
  </si>
  <si>
    <r>
      <t xml:space="preserve">Administrata e Përgjithshme </t>
    </r>
    <r>
      <rPr>
        <b/>
        <sz val="11"/>
        <color indexed="8"/>
        <rFont val="Calibri"/>
        <family val="2"/>
      </rPr>
      <t xml:space="preserve">                     </t>
    </r>
  </si>
  <si>
    <t xml:space="preserve">Buxhet dhe Financa                              </t>
  </si>
  <si>
    <t>Të hyrat nga ushtrimi i veprimt. afariste</t>
  </si>
  <si>
    <t>Gjobat nga inspektoriati</t>
  </si>
  <si>
    <t xml:space="preserve">Shëndetësia dhe MS                            </t>
  </si>
  <si>
    <t>DREJTORIA PËR BUXHET DHE FINANCA</t>
  </si>
  <si>
    <t>Nr. 04/ 2314 /2020</t>
  </si>
  <si>
    <t>Data: 14/04/2020</t>
  </si>
  <si>
    <t>RAPORT FINANCIAR PËR PERIUDHËN JANAR-MARS 2020</t>
  </si>
  <si>
    <t>HANI I ELEZIT, Prill 2020</t>
  </si>
  <si>
    <t>REPUBLIKA E KOSOVËS - REPUBLIC OF KOSOVA</t>
  </si>
  <si>
    <t>KOMUNA - MUNICIPALITY</t>
  </si>
  <si>
    <t>HANI I ELEZIT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</si>
</sst>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.000_);_(* \(#,##0.000\);_(* &quot;-&quot;??_);_(@_)"/>
  </numFmts>
  <fonts count="4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000000"/>
      <name val="Times New Roman"/>
      <family val="1"/>
    </font>
    <font>
      <sz val="10"/>
      <color theme="1"/>
      <name val="Times New Roman"/>
      <family val="1"/>
    </font>
    <font>
      <sz val="10"/>
      <color rgb="FF000000"/>
      <name val="Times New Roman"/>
      <family val="1"/>
    </font>
    <font>
      <b/>
      <sz val="10"/>
      <color theme="1"/>
      <name val="Times New Roman"/>
      <family val="1"/>
    </font>
    <font>
      <sz val="11"/>
      <color rgb="FF000000"/>
      <name val="Times New Roman"/>
      <family val="1"/>
    </font>
    <font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sz val="9"/>
      <color theme="1"/>
      <name val="Times New Roman"/>
      <family val="1"/>
    </font>
    <font>
      <b/>
      <sz val="9"/>
      <color rgb="FF000000"/>
      <name val="Times New Roman"/>
      <family val="1"/>
    </font>
    <font>
      <sz val="9"/>
      <color rgb="FF000000"/>
      <name val="Times New Roman"/>
      <family val="1"/>
    </font>
    <font>
      <b/>
      <sz val="9"/>
      <color theme="1"/>
      <name val="Times New Roman"/>
      <family val="1"/>
    </font>
    <font>
      <b/>
      <sz val="8"/>
      <color rgb="FF000000"/>
      <name val="Times New Roman"/>
      <family val="1"/>
    </font>
    <font>
      <b/>
      <sz val="11"/>
      <color rgb="FFFFFFFF"/>
      <name val="Times New Roman"/>
      <family val="1"/>
    </font>
    <font>
      <sz val="12"/>
      <color rgb="FF000000"/>
      <name val="Times New Roman"/>
      <family val="1"/>
    </font>
    <font>
      <sz val="11"/>
      <color rgb="FF000000"/>
      <name val="Arial"/>
      <family val="2"/>
    </font>
    <font>
      <b/>
      <sz val="11"/>
      <color rgb="FF000000"/>
      <name val="Times New Roman"/>
      <family val="1"/>
    </font>
    <font>
      <b/>
      <sz val="11"/>
      <color theme="1"/>
      <name val="Times New Roman"/>
      <family val="1"/>
    </font>
    <font>
      <sz val="10"/>
      <color indexed="8"/>
      <name val="Times New Roman"/>
      <family val="1"/>
    </font>
    <font>
      <b/>
      <sz val="12"/>
      <color theme="1"/>
      <name val="Calibri"/>
      <family val="2"/>
      <scheme val="minor"/>
    </font>
    <font>
      <sz val="10.5"/>
      <color rgb="FF000000"/>
      <name val="Times New Roman"/>
      <family val="1"/>
    </font>
    <font>
      <b/>
      <sz val="10.5"/>
      <color rgb="FF000000"/>
      <name val="Times New Roman"/>
      <family val="1"/>
    </font>
    <font>
      <sz val="11"/>
      <color rgb="FF0D0D0D"/>
      <name val="Times New Roman"/>
      <family val="1"/>
    </font>
    <font>
      <b/>
      <sz val="11"/>
      <color rgb="FF0D0D0D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color rgb="FF244061"/>
      <name val="Times New Roman"/>
      <family val="1"/>
    </font>
    <font>
      <b/>
      <sz val="12"/>
      <color rgb="FF365F91"/>
      <name val="Times New Roman"/>
      <family val="1"/>
    </font>
    <font>
      <sz val="10"/>
      <name val="Arial"/>
      <family val="2"/>
    </font>
    <font>
      <b/>
      <sz val="12"/>
      <name val="Garamond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2"/>
      <name val="Garamond"/>
      <family val="1"/>
    </font>
    <font>
      <sz val="11"/>
      <name val="Calibri"/>
      <family val="2"/>
      <scheme val="minor"/>
    </font>
    <font>
      <b/>
      <sz val="10"/>
      <name val="Arial"/>
      <family val="2"/>
    </font>
    <font>
      <b/>
      <sz val="12"/>
      <color rgb="FF000000"/>
      <name val="Times New Roman"/>
      <family val="1"/>
    </font>
    <font>
      <b/>
      <sz val="12"/>
      <color rgb="FFC00000"/>
      <name val="Times New Roman"/>
      <family val="1"/>
    </font>
    <font>
      <sz val="10.5"/>
      <name val="Times New Roman"/>
      <family val="1"/>
    </font>
    <font>
      <b/>
      <sz val="11"/>
      <color indexed="8"/>
      <name val="Calibri"/>
      <family val="2"/>
    </font>
    <font>
      <b/>
      <sz val="10.5"/>
      <name val="Times New Roman"/>
      <family val="1"/>
    </font>
    <font>
      <sz val="10.5"/>
      <color theme="1"/>
      <name val="Times New Roman"/>
      <family val="1"/>
    </font>
    <font>
      <b/>
      <sz val="10.5"/>
      <color theme="1"/>
      <name val="Times New Roman"/>
      <family val="1"/>
    </font>
    <font>
      <sz val="18"/>
      <color rgb="FFC00000"/>
      <name val="Times New Roman"/>
      <family val="1"/>
    </font>
    <font>
      <b/>
      <sz val="10"/>
      <name val="Times New Roman"/>
      <family val="1"/>
    </font>
    <font>
      <b/>
      <u/>
      <sz val="11"/>
      <name val="Times New Roman"/>
      <family val="1"/>
    </font>
    <font>
      <b/>
      <sz val="24"/>
      <color rgb="FF17365D"/>
      <name val="Times New Roman"/>
      <family val="1"/>
    </font>
  </fonts>
  <fills count="27">
    <fill>
      <patternFill patternType="none"/>
    </fill>
    <fill>
      <patternFill patternType="gray125"/>
    </fill>
    <fill>
      <patternFill patternType="solid">
        <fgColor rgb="FFFABF8F"/>
        <bgColor indexed="64"/>
      </patternFill>
    </fill>
    <fill>
      <patternFill patternType="solid">
        <fgColor rgb="FF8DB3E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8DB4E3"/>
        <bgColor indexed="64"/>
      </patternFill>
    </fill>
    <fill>
      <patternFill patternType="solid">
        <fgColor rgb="FF7E9C40"/>
        <bgColor indexed="64"/>
      </patternFill>
    </fill>
    <fill>
      <patternFill patternType="solid">
        <fgColor rgb="FFC2D69B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AC090"/>
        <bgColor indexed="64"/>
      </patternFill>
    </fill>
    <fill>
      <patternFill patternType="solid">
        <fgColor rgb="FFD9979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948B54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93CDDD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31" fillId="0" borderId="0"/>
    <xf numFmtId="0" fontId="31" fillId="0" borderId="0"/>
    <xf numFmtId="0" fontId="31" fillId="0" borderId="0"/>
    <xf numFmtId="0" fontId="31" fillId="0" borderId="0"/>
    <xf numFmtId="43" fontId="31" fillId="0" borderId="0" applyFont="0" applyFill="0" applyBorder="0" applyAlignment="0" applyProtection="0"/>
  </cellStyleXfs>
  <cellXfs count="322">
    <xf numFmtId="0" fontId="0" fillId="0" borderId="0" xfId="0"/>
    <xf numFmtId="43" fontId="0" fillId="0" borderId="0" xfId="1" applyFont="1"/>
    <xf numFmtId="43" fontId="0" fillId="0" borderId="0" xfId="0" applyNumberFormat="1"/>
    <xf numFmtId="0" fontId="2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/>
    <xf numFmtId="10" fontId="2" fillId="4" borderId="1" xfId="0" applyNumberFormat="1" applyFont="1" applyFill="1" applyBorder="1" applyAlignment="1">
      <alignment horizontal="right" wrapText="1"/>
    </xf>
    <xf numFmtId="0" fontId="4" fillId="4" borderId="1" xfId="0" applyFont="1" applyFill="1" applyBorder="1" applyAlignment="1">
      <alignment wrapText="1"/>
    </xf>
    <xf numFmtId="0" fontId="5" fillId="2" borderId="1" xfId="0" applyFont="1" applyFill="1" applyBorder="1"/>
    <xf numFmtId="4" fontId="5" fillId="2" borderId="1" xfId="0" applyNumberFormat="1" applyFont="1" applyFill="1" applyBorder="1" applyAlignment="1">
      <alignment horizontal="right"/>
    </xf>
    <xf numFmtId="10" fontId="2" fillId="2" borderId="1" xfId="0" applyNumberFormat="1" applyFont="1" applyFill="1" applyBorder="1" applyAlignment="1">
      <alignment horizontal="right" wrapText="1"/>
    </xf>
    <xf numFmtId="10" fontId="5" fillId="2" borderId="1" xfId="0" applyNumberFormat="1" applyFont="1" applyFill="1" applyBorder="1" applyAlignment="1">
      <alignment horizontal="right"/>
    </xf>
    <xf numFmtId="0" fontId="3" fillId="4" borderId="1" xfId="0" applyFont="1" applyFill="1" applyBorder="1" applyAlignment="1">
      <alignment wrapText="1"/>
    </xf>
    <xf numFmtId="0" fontId="2" fillId="3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left" vertical="center"/>
    </xf>
    <xf numFmtId="43" fontId="5" fillId="2" borderId="1" xfId="1" applyFont="1" applyFill="1" applyBorder="1" applyAlignment="1">
      <alignment horizontal="right"/>
    </xf>
    <xf numFmtId="43" fontId="4" fillId="4" borderId="1" xfId="1" applyFont="1" applyFill="1" applyBorder="1" applyAlignment="1">
      <alignment horizontal="right"/>
    </xf>
    <xf numFmtId="43" fontId="3" fillId="4" borderId="1" xfId="1" applyFont="1" applyFill="1" applyBorder="1" applyAlignment="1"/>
    <xf numFmtId="0" fontId="8" fillId="0" borderId="0" xfId="0" applyFont="1"/>
    <xf numFmtId="43" fontId="9" fillId="4" borderId="1" xfId="1" applyFont="1" applyFill="1" applyBorder="1" applyAlignment="1"/>
    <xf numFmtId="10" fontId="10" fillId="4" borderId="1" xfId="0" applyNumberFormat="1" applyFont="1" applyFill="1" applyBorder="1" applyAlignment="1">
      <alignment horizontal="right" wrapText="1"/>
    </xf>
    <xf numFmtId="10" fontId="10" fillId="2" borderId="1" xfId="0" applyNumberFormat="1" applyFont="1" applyFill="1" applyBorder="1" applyAlignment="1">
      <alignment horizontal="right" wrapText="1"/>
    </xf>
    <xf numFmtId="43" fontId="11" fillId="4" borderId="1" xfId="1" applyFont="1" applyFill="1" applyBorder="1" applyAlignment="1">
      <alignment horizontal="right"/>
    </xf>
    <xf numFmtId="43" fontId="12" fillId="2" borderId="1" xfId="1" applyFont="1" applyFill="1" applyBorder="1" applyAlignment="1">
      <alignment horizontal="right"/>
    </xf>
    <xf numFmtId="10" fontId="13" fillId="4" borderId="1" xfId="0" applyNumberFormat="1" applyFont="1" applyFill="1" applyBorder="1" applyAlignment="1">
      <alignment horizontal="right" wrapText="1"/>
    </xf>
    <xf numFmtId="10" fontId="13" fillId="2" borderId="1" xfId="0" applyNumberFormat="1" applyFont="1" applyFill="1" applyBorder="1" applyAlignment="1">
      <alignment horizontal="right" wrapText="1"/>
    </xf>
    <xf numFmtId="0" fontId="14" fillId="6" borderId="1" xfId="0" applyFont="1" applyFill="1" applyBorder="1" applyAlignment="1">
      <alignment horizontal="center" wrapText="1"/>
    </xf>
    <xf numFmtId="0" fontId="14" fillId="6" borderId="1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 wrapText="1"/>
    </xf>
    <xf numFmtId="0" fontId="6" fillId="4" borderId="1" xfId="0" applyFont="1" applyFill="1" applyBorder="1" applyAlignment="1">
      <alignment wrapText="1"/>
    </xf>
    <xf numFmtId="0" fontId="6" fillId="0" borderId="1" xfId="0" applyFont="1" applyBorder="1"/>
    <xf numFmtId="0" fontId="6" fillId="4" borderId="1" xfId="0" applyFont="1" applyFill="1" applyBorder="1"/>
    <xf numFmtId="0" fontId="15" fillId="7" borderId="1" xfId="0" applyFont="1" applyFill="1" applyBorder="1" applyAlignment="1">
      <alignment horizontal="center" vertical="top" wrapText="1"/>
    </xf>
    <xf numFmtId="0" fontId="6" fillId="7" borderId="1" xfId="0" applyFont="1" applyFill="1" applyBorder="1"/>
    <xf numFmtId="0" fontId="14" fillId="6" borderId="1" xfId="0" applyFont="1" applyFill="1" applyBorder="1" applyAlignment="1">
      <alignment horizontal="center" vertical="center" wrapText="1"/>
    </xf>
    <xf numFmtId="43" fontId="6" fillId="4" borderId="1" xfId="1" applyFont="1" applyFill="1" applyBorder="1" applyAlignment="1">
      <alignment horizontal="right"/>
    </xf>
    <xf numFmtId="43" fontId="17" fillId="7" borderId="1" xfId="1" applyFont="1" applyFill="1" applyBorder="1" applyAlignment="1">
      <alignment horizontal="right"/>
    </xf>
    <xf numFmtId="0" fontId="0" fillId="0" borderId="0" xfId="0" applyAlignment="1">
      <alignment horizontal="center"/>
    </xf>
    <xf numFmtId="43" fontId="6" fillId="4" borderId="0" xfId="1" applyFont="1" applyFill="1" applyBorder="1" applyAlignment="1">
      <alignment horizontal="right"/>
    </xf>
    <xf numFmtId="10" fontId="7" fillId="4" borderId="0" xfId="0" applyNumberFormat="1" applyFont="1" applyFill="1" applyBorder="1" applyAlignment="1">
      <alignment horizontal="right"/>
    </xf>
    <xf numFmtId="43" fontId="7" fillId="0" borderId="0" xfId="1" applyFont="1"/>
    <xf numFmtId="0" fontId="7" fillId="0" borderId="0" xfId="0" applyFont="1"/>
    <xf numFmtId="4" fontId="7" fillId="4" borderId="1" xfId="1" applyNumberFormat="1" applyFont="1" applyFill="1" applyBorder="1" applyAlignment="1">
      <alignment horizontal="right"/>
    </xf>
    <xf numFmtId="4" fontId="18" fillId="8" borderId="1" xfId="1" applyNumberFormat="1" applyFont="1" applyFill="1" applyBorder="1" applyAlignment="1">
      <alignment horizontal="right"/>
    </xf>
    <xf numFmtId="10" fontId="2" fillId="10" borderId="1" xfId="0" applyNumberFormat="1" applyFont="1" applyFill="1" applyBorder="1" applyAlignment="1">
      <alignment horizontal="right" wrapText="1"/>
    </xf>
    <xf numFmtId="0" fontId="2" fillId="10" borderId="1" xfId="0" applyFont="1" applyFill="1" applyBorder="1" applyAlignment="1">
      <alignment wrapText="1"/>
    </xf>
    <xf numFmtId="43" fontId="2" fillId="10" borderId="1" xfId="1" applyFont="1" applyFill="1" applyBorder="1" applyAlignment="1">
      <alignment horizontal="right"/>
    </xf>
    <xf numFmtId="43" fontId="19" fillId="9" borderId="1" xfId="1" applyFont="1" applyFill="1" applyBorder="1" applyAlignment="1" applyProtection="1">
      <alignment horizontal="right" vertical="center"/>
    </xf>
    <xf numFmtId="43" fontId="8" fillId="0" borderId="0" xfId="0" applyNumberFormat="1" applyFont="1"/>
    <xf numFmtId="0" fontId="20" fillId="0" borderId="0" xfId="0" applyFont="1"/>
    <xf numFmtId="0" fontId="6" fillId="4" borderId="5" xfId="0" applyFont="1" applyFill="1" applyBorder="1"/>
    <xf numFmtId="0" fontId="18" fillId="0" borderId="0" xfId="0" applyFont="1"/>
    <xf numFmtId="0" fontId="7" fillId="12" borderId="1" xfId="0" applyFont="1" applyFill="1" applyBorder="1" applyAlignment="1">
      <alignment horizontal="center" vertical="center"/>
    </xf>
    <xf numFmtId="0" fontId="7" fillId="12" borderId="1" xfId="0" applyFont="1" applyFill="1" applyBorder="1" applyAlignment="1">
      <alignment horizontal="center" vertical="center" wrapText="1"/>
    </xf>
    <xf numFmtId="0" fontId="7" fillId="0" borderId="1" xfId="0" applyFont="1" applyBorder="1"/>
    <xf numFmtId="4" fontId="7" fillId="0" borderId="1" xfId="0" applyNumberFormat="1" applyFont="1" applyBorder="1" applyAlignment="1">
      <alignment horizontal="right"/>
    </xf>
    <xf numFmtId="10" fontId="7" fillId="0" borderId="1" xfId="1" applyNumberFormat="1" applyFont="1" applyBorder="1" applyAlignment="1">
      <alignment horizontal="right"/>
    </xf>
    <xf numFmtId="4" fontId="25" fillId="0" borderId="1" xfId="0" applyNumberFormat="1" applyFont="1" applyBorder="1" applyAlignment="1">
      <alignment horizontal="right"/>
    </xf>
    <xf numFmtId="10" fontId="25" fillId="0" borderId="1" xfId="1" applyNumberFormat="1" applyFont="1" applyBorder="1" applyAlignment="1">
      <alignment horizontal="right"/>
    </xf>
    <xf numFmtId="0" fontId="18" fillId="3" borderId="1" xfId="0" applyFont="1" applyFill="1" applyBorder="1"/>
    <xf numFmtId="4" fontId="18" fillId="3" borderId="1" xfId="0" applyNumberFormat="1" applyFont="1" applyFill="1" applyBorder="1" applyAlignment="1">
      <alignment horizontal="right"/>
    </xf>
    <xf numFmtId="10" fontId="18" fillId="3" borderId="1" xfId="1" applyNumberFormat="1" applyFont="1" applyFill="1" applyBorder="1" applyAlignment="1">
      <alignment horizontal="right"/>
    </xf>
    <xf numFmtId="4" fontId="26" fillId="3" borderId="1" xfId="0" applyNumberFormat="1" applyFont="1" applyFill="1" applyBorder="1" applyAlignment="1">
      <alignment horizontal="right"/>
    </xf>
    <xf numFmtId="10" fontId="26" fillId="3" borderId="1" xfId="1" applyNumberFormat="1" applyFont="1" applyFill="1" applyBorder="1" applyAlignment="1">
      <alignment horizontal="right"/>
    </xf>
    <xf numFmtId="0" fontId="31" fillId="0" borderId="0" xfId="2"/>
    <xf numFmtId="0" fontId="32" fillId="13" borderId="1" xfId="2" applyFont="1" applyFill="1" applyBorder="1" applyAlignment="1">
      <alignment horizontal="center" wrapText="1"/>
    </xf>
    <xf numFmtId="0" fontId="32" fillId="0" borderId="6" xfId="2" applyFont="1" applyBorder="1" applyAlignment="1">
      <alignment horizontal="center" wrapText="1"/>
    </xf>
    <xf numFmtId="0" fontId="32" fillId="0" borderId="6" xfId="2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33" fillId="0" borderId="0" xfId="2" applyFont="1"/>
    <xf numFmtId="164" fontId="34" fillId="0" borderId="0" xfId="1" applyNumberFormat="1" applyFont="1"/>
    <xf numFmtId="164" fontId="34" fillId="0" borderId="0" xfId="1" applyNumberFormat="1" applyFont="1" applyBorder="1"/>
    <xf numFmtId="0" fontId="34" fillId="0" borderId="0" xfId="2" applyFont="1"/>
    <xf numFmtId="43" fontId="34" fillId="0" borderId="0" xfId="1" applyFont="1"/>
    <xf numFmtId="4" fontId="27" fillId="0" borderId="0" xfId="0" applyNumberFormat="1" applyFont="1"/>
    <xf numFmtId="43" fontId="33" fillId="13" borderId="7" xfId="1" applyFont="1" applyFill="1" applyBorder="1"/>
    <xf numFmtId="4" fontId="28" fillId="13" borderId="7" xfId="0" applyNumberFormat="1" applyFont="1" applyFill="1" applyBorder="1"/>
    <xf numFmtId="0" fontId="30" fillId="0" borderId="0" xfId="0" applyFont="1"/>
    <xf numFmtId="0" fontId="18" fillId="13" borderId="0" xfId="0" applyFont="1" applyFill="1" applyAlignment="1">
      <alignment horizontal="center" vertical="center"/>
    </xf>
    <xf numFmtId="0" fontId="32" fillId="0" borderId="0" xfId="3" applyFont="1" applyAlignment="1">
      <alignment horizontal="center" wrapText="1"/>
    </xf>
    <xf numFmtId="0" fontId="32" fillId="14" borderId="0" xfId="3" applyFont="1" applyFill="1" applyAlignment="1">
      <alignment horizontal="center" wrapText="1"/>
    </xf>
    <xf numFmtId="0" fontId="32" fillId="0" borderId="6" xfId="3" applyFont="1" applyBorder="1" applyAlignment="1">
      <alignment horizontal="center" wrapText="1"/>
    </xf>
    <xf numFmtId="0" fontId="32" fillId="0" borderId="6" xfId="3" applyFont="1" applyBorder="1" applyAlignment="1">
      <alignment horizontal="center"/>
    </xf>
    <xf numFmtId="0" fontId="32" fillId="0" borderId="0" xfId="3" applyFont="1" applyBorder="1" applyAlignment="1">
      <alignment horizontal="center" wrapText="1"/>
    </xf>
    <xf numFmtId="0" fontId="32" fillId="0" borderId="0" xfId="3" applyFont="1" applyBorder="1" applyAlignment="1">
      <alignment horizontal="center"/>
    </xf>
    <xf numFmtId="0" fontId="34" fillId="0" borderId="0" xfId="3" applyFont="1"/>
    <xf numFmtId="43" fontId="27" fillId="0" borderId="0" xfId="1" applyFont="1"/>
    <xf numFmtId="2" fontId="34" fillId="0" borderId="0" xfId="0" applyNumberFormat="1" applyFont="1"/>
    <xf numFmtId="0" fontId="33" fillId="0" borderId="0" xfId="3" applyFont="1"/>
    <xf numFmtId="43" fontId="33" fillId="13" borderId="8" xfId="1" applyFont="1" applyFill="1" applyBorder="1"/>
    <xf numFmtId="2" fontId="33" fillId="13" borderId="8" xfId="0" applyNumberFormat="1" applyFont="1" applyFill="1" applyBorder="1"/>
    <xf numFmtId="0" fontId="32" fillId="13" borderId="6" xfId="4" applyFont="1" applyFill="1" applyBorder="1" applyAlignment="1">
      <alignment horizontal="center" vertical="center" wrapText="1"/>
    </xf>
    <xf numFmtId="0" fontId="32" fillId="0" borderId="0" xfId="4" applyFont="1" applyAlignment="1">
      <alignment horizontal="center" wrapText="1"/>
    </xf>
    <xf numFmtId="0" fontId="32" fillId="14" borderId="0" xfId="4" applyFont="1" applyFill="1" applyAlignment="1">
      <alignment horizontal="center" wrapText="1"/>
    </xf>
    <xf numFmtId="0" fontId="32" fillId="0" borderId="6" xfId="4" applyFont="1" applyBorder="1" applyAlignment="1">
      <alignment horizontal="center" wrapText="1"/>
    </xf>
    <xf numFmtId="0" fontId="32" fillId="0" borderId="6" xfId="4" applyFont="1" applyBorder="1" applyAlignment="1">
      <alignment horizontal="center"/>
    </xf>
    <xf numFmtId="0" fontId="32" fillId="0" borderId="0" xfId="4" applyFont="1" applyBorder="1" applyAlignment="1">
      <alignment horizontal="center" wrapText="1"/>
    </xf>
    <xf numFmtId="0" fontId="32" fillId="0" borderId="0" xfId="4" applyFont="1" applyBorder="1" applyAlignment="1">
      <alignment horizontal="center"/>
    </xf>
    <xf numFmtId="0" fontId="32" fillId="0" borderId="0" xfId="4" applyFont="1"/>
    <xf numFmtId="0" fontId="35" fillId="0" borderId="0" xfId="4" applyFont="1"/>
    <xf numFmtId="0" fontId="36" fillId="0" borderId="0" xfId="0" applyFont="1"/>
    <xf numFmtId="0" fontId="6" fillId="0" borderId="0" xfId="4" applyFont="1"/>
    <xf numFmtId="43" fontId="25" fillId="0" borderId="0" xfId="0" applyNumberFormat="1" applyFont="1"/>
    <xf numFmtId="2" fontId="25" fillId="0" borderId="0" xfId="0" applyNumberFormat="1" applyFont="1"/>
    <xf numFmtId="0" fontId="33" fillId="0" borderId="0" xfId="4" applyFont="1"/>
    <xf numFmtId="2" fontId="26" fillId="13" borderId="7" xfId="0" applyNumberFormat="1" applyFont="1" applyFill="1" applyBorder="1"/>
    <xf numFmtId="0" fontId="37" fillId="0" borderId="0" xfId="4" applyFont="1"/>
    <xf numFmtId="0" fontId="18" fillId="15" borderId="2" xfId="0" applyFont="1" applyFill="1" applyBorder="1" applyAlignment="1">
      <alignment horizontal="center"/>
    </xf>
    <xf numFmtId="0" fontId="18" fillId="15" borderId="3" xfId="0" applyFont="1" applyFill="1" applyBorder="1" applyAlignment="1">
      <alignment horizontal="right"/>
    </xf>
    <xf numFmtId="0" fontId="3" fillId="16" borderId="4" xfId="0" applyFont="1" applyFill="1" applyBorder="1"/>
    <xf numFmtId="0" fontId="3" fillId="16" borderId="5" xfId="0" applyFont="1" applyFill="1" applyBorder="1" applyAlignment="1">
      <alignment horizontal="right"/>
    </xf>
    <xf numFmtId="0" fontId="11" fillId="16" borderId="5" xfId="0" applyFont="1" applyFill="1" applyBorder="1" applyAlignment="1">
      <alignment horizontal="center"/>
    </xf>
    <xf numFmtId="0" fontId="11" fillId="16" borderId="9" xfId="0" applyFont="1" applyFill="1" applyBorder="1" applyAlignment="1">
      <alignment horizontal="center"/>
    </xf>
    <xf numFmtId="0" fontId="11" fillId="16" borderId="4" xfId="0" applyFont="1" applyFill="1" applyBorder="1" applyAlignment="1">
      <alignment horizontal="center"/>
    </xf>
    <xf numFmtId="0" fontId="11" fillId="16" borderId="5" xfId="0" applyFont="1" applyFill="1" applyBorder="1" applyAlignment="1">
      <alignment horizontal="center" vertical="top" wrapText="1"/>
    </xf>
    <xf numFmtId="0" fontId="7" fillId="11" borderId="4" xfId="0" applyFont="1" applyFill="1" applyBorder="1"/>
    <xf numFmtId="0" fontId="7" fillId="11" borderId="5" xfId="0" applyFont="1" applyFill="1" applyBorder="1" applyAlignment="1">
      <alignment horizontal="right"/>
    </xf>
    <xf numFmtId="0" fontId="0" fillId="11" borderId="5" xfId="0" applyFill="1" applyBorder="1"/>
    <xf numFmtId="0" fontId="38" fillId="11" borderId="5" xfId="0" applyFont="1" applyFill="1" applyBorder="1"/>
    <xf numFmtId="3" fontId="38" fillId="11" borderId="5" xfId="0" applyNumberFormat="1" applyFont="1" applyFill="1" applyBorder="1" applyAlignment="1">
      <alignment horizontal="right"/>
    </xf>
    <xf numFmtId="0" fontId="38" fillId="11" borderId="5" xfId="0" applyFont="1" applyFill="1" applyBorder="1" applyAlignment="1">
      <alignment horizontal="right"/>
    </xf>
    <xf numFmtId="4" fontId="38" fillId="11" borderId="5" xfId="0" applyNumberFormat="1" applyFont="1" applyFill="1" applyBorder="1" applyAlignment="1">
      <alignment horizontal="right" wrapText="1"/>
    </xf>
    <xf numFmtId="0" fontId="18" fillId="17" borderId="4" xfId="0" applyFont="1" applyFill="1" applyBorder="1" applyAlignment="1">
      <alignment horizontal="right"/>
    </xf>
    <xf numFmtId="0" fontId="18" fillId="17" borderId="5" xfId="0" applyFont="1" applyFill="1" applyBorder="1"/>
    <xf numFmtId="0" fontId="38" fillId="17" borderId="5" xfId="0" applyFont="1" applyFill="1" applyBorder="1"/>
    <xf numFmtId="3" fontId="38" fillId="17" borderId="9" xfId="0" applyNumberFormat="1" applyFont="1" applyFill="1" applyBorder="1" applyAlignment="1">
      <alignment horizontal="right"/>
    </xf>
    <xf numFmtId="3" fontId="38" fillId="17" borderId="4" xfId="0" applyNumberFormat="1" applyFont="1" applyFill="1" applyBorder="1" applyAlignment="1">
      <alignment horizontal="right"/>
    </xf>
    <xf numFmtId="0" fontId="38" fillId="17" borderId="9" xfId="0" applyFont="1" applyFill="1" applyBorder="1" applyAlignment="1">
      <alignment horizontal="right"/>
    </xf>
    <xf numFmtId="0" fontId="38" fillId="17" borderId="5" xfId="0" applyFont="1" applyFill="1" applyBorder="1" applyAlignment="1">
      <alignment horizontal="right" wrapText="1"/>
    </xf>
    <xf numFmtId="0" fontId="7" fillId="4" borderId="10" xfId="0" applyFont="1" applyFill="1" applyBorder="1" applyAlignment="1">
      <alignment horizontal="right"/>
    </xf>
    <xf numFmtId="0" fontId="7" fillId="4" borderId="4" xfId="0" applyFont="1" applyFill="1" applyBorder="1" applyAlignment="1">
      <alignment horizontal="right"/>
    </xf>
    <xf numFmtId="0" fontId="15" fillId="4" borderId="5" xfId="0" applyFont="1" applyFill="1" applyBorder="1" applyAlignment="1">
      <alignment wrapText="1"/>
    </xf>
    <xf numFmtId="0" fontId="7" fillId="4" borderId="9" xfId="0" applyFont="1" applyFill="1" applyBorder="1" applyAlignment="1">
      <alignment horizontal="right"/>
    </xf>
    <xf numFmtId="3" fontId="7" fillId="4" borderId="4" xfId="0" applyNumberFormat="1" applyFont="1" applyFill="1" applyBorder="1" applyAlignment="1">
      <alignment horizontal="right"/>
    </xf>
    <xf numFmtId="3" fontId="7" fillId="18" borderId="4" xfId="0" applyNumberFormat="1" applyFont="1" applyFill="1" applyBorder="1" applyAlignment="1">
      <alignment horizontal="right"/>
    </xf>
    <xf numFmtId="0" fontId="27" fillId="4" borderId="5" xfId="0" applyFont="1" applyFill="1" applyBorder="1" applyAlignment="1">
      <alignment horizontal="right" wrapText="1"/>
    </xf>
    <xf numFmtId="0" fontId="7" fillId="0" borderId="9" xfId="0" applyFont="1" applyBorder="1" applyAlignment="1">
      <alignment horizontal="right"/>
    </xf>
    <xf numFmtId="0" fontId="0" fillId="0" borderId="5" xfId="0" applyBorder="1"/>
    <xf numFmtId="0" fontId="15" fillId="0" borderId="5" xfId="0" applyFont="1" applyBorder="1"/>
    <xf numFmtId="3" fontId="7" fillId="0" borderId="9" xfId="0" applyNumberFormat="1" applyFont="1" applyBorder="1" applyAlignment="1">
      <alignment horizontal="right"/>
    </xf>
    <xf numFmtId="0" fontId="15" fillId="0" borderId="5" xfId="0" applyFont="1" applyBorder="1" applyAlignment="1">
      <alignment wrapText="1"/>
    </xf>
    <xf numFmtId="0" fontId="15" fillId="0" borderId="11" xfId="0" applyFont="1" applyBorder="1" applyAlignment="1">
      <alignment wrapText="1"/>
    </xf>
    <xf numFmtId="0" fontId="7" fillId="0" borderId="0" xfId="0" applyFont="1" applyAlignment="1">
      <alignment horizontal="right"/>
    </xf>
    <xf numFmtId="3" fontId="7" fillId="4" borderId="12" xfId="0" applyNumberFormat="1" applyFont="1" applyFill="1" applyBorder="1" applyAlignment="1">
      <alignment horizontal="right"/>
    </xf>
    <xf numFmtId="0" fontId="7" fillId="4" borderId="0" xfId="0" applyFont="1" applyFill="1" applyAlignment="1">
      <alignment horizontal="right"/>
    </xf>
    <xf numFmtId="0" fontId="18" fillId="19" borderId="4" xfId="0" applyFont="1" applyFill="1" applyBorder="1" applyAlignment="1">
      <alignment horizontal="right"/>
    </xf>
    <xf numFmtId="0" fontId="18" fillId="19" borderId="5" xfId="0" applyFont="1" applyFill="1" applyBorder="1"/>
    <xf numFmtId="0" fontId="38" fillId="19" borderId="3" xfId="0" applyFont="1" applyFill="1" applyBorder="1" applyAlignment="1">
      <alignment wrapText="1"/>
    </xf>
    <xf numFmtId="3" fontId="28" fillId="19" borderId="13" xfId="0" applyNumberFormat="1" applyFont="1" applyFill="1" applyBorder="1" applyAlignment="1">
      <alignment horizontal="right"/>
    </xf>
    <xf numFmtId="3" fontId="28" fillId="19" borderId="2" xfId="0" applyNumberFormat="1" applyFont="1" applyFill="1" applyBorder="1" applyAlignment="1">
      <alignment horizontal="right"/>
    </xf>
    <xf numFmtId="0" fontId="28" fillId="19" borderId="3" xfId="0" applyFont="1" applyFill="1" applyBorder="1" applyAlignment="1">
      <alignment horizontal="right"/>
    </xf>
    <xf numFmtId="3" fontId="28" fillId="19" borderId="5" xfId="0" applyNumberFormat="1" applyFont="1" applyFill="1" applyBorder="1" applyAlignment="1">
      <alignment horizontal="right"/>
    </xf>
    <xf numFmtId="4" fontId="28" fillId="19" borderId="5" xfId="0" applyNumberFormat="1" applyFont="1" applyFill="1" applyBorder="1" applyAlignment="1">
      <alignment horizontal="right" wrapText="1"/>
    </xf>
    <xf numFmtId="0" fontId="0" fillId="4" borderId="5" xfId="0" applyFill="1" applyBorder="1"/>
    <xf numFmtId="0" fontId="7" fillId="4" borderId="5" xfId="0" applyFont="1" applyFill="1" applyBorder="1"/>
    <xf numFmtId="0" fontId="6" fillId="0" borderId="5" xfId="0" applyFont="1" applyBorder="1" applyAlignment="1">
      <alignment wrapText="1"/>
    </xf>
    <xf numFmtId="0" fontId="0" fillId="4" borderId="9" xfId="0" applyFill="1" applyBorder="1"/>
    <xf numFmtId="0" fontId="27" fillId="4" borderId="5" xfId="0" applyFont="1" applyFill="1" applyBorder="1" applyAlignment="1">
      <alignment horizontal="right" vertical="top" wrapText="1"/>
    </xf>
    <xf numFmtId="0" fontId="7" fillId="0" borderId="4" xfId="0" applyFont="1" applyBorder="1" applyAlignment="1">
      <alignment horizontal="right"/>
    </xf>
    <xf numFmtId="0" fontId="7" fillId="0" borderId="5" xfId="0" applyFont="1" applyBorder="1" applyAlignment="1">
      <alignment horizontal="right"/>
    </xf>
    <xf numFmtId="3" fontId="7" fillId="4" borderId="9" xfId="0" applyNumberFormat="1" applyFont="1" applyFill="1" applyBorder="1" applyAlignment="1">
      <alignment horizontal="right"/>
    </xf>
    <xf numFmtId="0" fontId="7" fillId="4" borderId="5" xfId="0" applyFont="1" applyFill="1" applyBorder="1" applyAlignment="1">
      <alignment horizontal="right"/>
    </xf>
    <xf numFmtId="0" fontId="0" fillId="4" borderId="4" xfId="0" applyFill="1" applyBorder="1"/>
    <xf numFmtId="0" fontId="7" fillId="4" borderId="4" xfId="0" applyFont="1" applyFill="1" applyBorder="1"/>
    <xf numFmtId="0" fontId="6" fillId="4" borderId="5" xfId="0" applyFont="1" applyFill="1" applyBorder="1" applyAlignment="1">
      <alignment wrapText="1"/>
    </xf>
    <xf numFmtId="3" fontId="27" fillId="4" borderId="9" xfId="0" applyNumberFormat="1" applyFont="1" applyFill="1" applyBorder="1" applyAlignment="1">
      <alignment horizontal="right"/>
    </xf>
    <xf numFmtId="3" fontId="27" fillId="4" borderId="4" xfId="0" applyNumberFormat="1" applyFont="1" applyFill="1" applyBorder="1" applyAlignment="1">
      <alignment horizontal="right"/>
    </xf>
    <xf numFmtId="0" fontId="0" fillId="0" borderId="4" xfId="0" applyBorder="1"/>
    <xf numFmtId="0" fontId="0" fillId="0" borderId="9" xfId="0" applyBorder="1"/>
    <xf numFmtId="4" fontId="27" fillId="4" borderId="5" xfId="0" applyNumberFormat="1" applyFont="1" applyFill="1" applyBorder="1" applyAlignment="1">
      <alignment horizontal="right" vertical="top" wrapText="1"/>
    </xf>
    <xf numFmtId="3" fontId="27" fillId="18" borderId="4" xfId="0" applyNumberFormat="1" applyFont="1" applyFill="1" applyBorder="1" applyAlignment="1">
      <alignment horizontal="right"/>
    </xf>
    <xf numFmtId="0" fontId="7" fillId="0" borderId="4" xfId="0" applyFont="1" applyBorder="1"/>
    <xf numFmtId="0" fontId="27" fillId="4" borderId="5" xfId="0" applyFont="1" applyFill="1" applyBorder="1" applyAlignment="1">
      <alignment wrapText="1"/>
    </xf>
    <xf numFmtId="3" fontId="27" fillId="4" borderId="5" xfId="0" applyNumberFormat="1" applyFont="1" applyFill="1" applyBorder="1" applyAlignment="1">
      <alignment horizontal="right"/>
    </xf>
    <xf numFmtId="3" fontId="27" fillId="18" borderId="5" xfId="0" applyNumberFormat="1" applyFont="1" applyFill="1" applyBorder="1" applyAlignment="1">
      <alignment horizontal="right"/>
    </xf>
    <xf numFmtId="0" fontId="15" fillId="4" borderId="5" xfId="0" applyFont="1" applyFill="1" applyBorder="1"/>
    <xf numFmtId="0" fontId="27" fillId="4" borderId="5" xfId="0" applyFont="1" applyFill="1" applyBorder="1"/>
    <xf numFmtId="0" fontId="27" fillId="0" borderId="5" xfId="0" applyFont="1" applyBorder="1" applyAlignment="1">
      <alignment wrapText="1"/>
    </xf>
    <xf numFmtId="3" fontId="15" fillId="0" borderId="5" xfId="0" applyNumberFormat="1" applyFont="1" applyBorder="1" applyAlignment="1">
      <alignment horizontal="right"/>
    </xf>
    <xf numFmtId="3" fontId="15" fillId="18" borderId="5" xfId="0" applyNumberFormat="1" applyFont="1" applyFill="1" applyBorder="1" applyAlignment="1">
      <alignment horizontal="right"/>
    </xf>
    <xf numFmtId="0" fontId="15" fillId="4" borderId="5" xfId="0" applyFont="1" applyFill="1" applyBorder="1" applyAlignment="1">
      <alignment horizontal="right" vertical="top" wrapText="1"/>
    </xf>
    <xf numFmtId="3" fontId="27" fillId="0" borderId="5" xfId="0" applyNumberFormat="1" applyFont="1" applyBorder="1" applyAlignment="1">
      <alignment horizontal="right"/>
    </xf>
    <xf numFmtId="0" fontId="18" fillId="20" borderId="4" xfId="0" applyFont="1" applyFill="1" applyBorder="1" applyAlignment="1">
      <alignment horizontal="right"/>
    </xf>
    <xf numFmtId="0" fontId="18" fillId="20" borderId="5" xfId="0" applyFont="1" applyFill="1" applyBorder="1"/>
    <xf numFmtId="0" fontId="38" fillId="20" borderId="5" xfId="0" applyFont="1" applyFill="1" applyBorder="1" applyAlignment="1">
      <alignment wrapText="1"/>
    </xf>
    <xf numFmtId="3" fontId="38" fillId="20" borderId="5" xfId="0" applyNumberFormat="1" applyFont="1" applyFill="1" applyBorder="1" applyAlignment="1">
      <alignment horizontal="right"/>
    </xf>
    <xf numFmtId="0" fontId="38" fillId="20" borderId="5" xfId="0" applyFont="1" applyFill="1" applyBorder="1" applyAlignment="1">
      <alignment horizontal="right"/>
    </xf>
    <xf numFmtId="0" fontId="38" fillId="20" borderId="5" xfId="0" applyFont="1" applyFill="1" applyBorder="1" applyAlignment="1">
      <alignment horizontal="right" vertical="top" wrapText="1"/>
    </xf>
    <xf numFmtId="0" fontId="6" fillId="4" borderId="4" xfId="0" applyFont="1" applyFill="1" applyBorder="1" applyAlignment="1">
      <alignment horizontal="right"/>
    </xf>
    <xf numFmtId="3" fontId="6" fillId="18" borderId="5" xfId="0" applyNumberFormat="1" applyFont="1" applyFill="1" applyBorder="1" applyAlignment="1">
      <alignment horizontal="right"/>
    </xf>
    <xf numFmtId="3" fontId="15" fillId="4" borderId="9" xfId="0" applyNumberFormat="1" applyFont="1" applyFill="1" applyBorder="1" applyAlignment="1">
      <alignment horizontal="right"/>
    </xf>
    <xf numFmtId="0" fontId="18" fillId="11" borderId="4" xfId="0" applyFont="1" applyFill="1" applyBorder="1" applyAlignment="1">
      <alignment horizontal="right"/>
    </xf>
    <xf numFmtId="0" fontId="18" fillId="11" borderId="5" xfId="0" applyFont="1" applyFill="1" applyBorder="1"/>
    <xf numFmtId="3" fontId="38" fillId="11" borderId="5" xfId="0" applyNumberFormat="1" applyFont="1" applyFill="1" applyBorder="1" applyAlignment="1">
      <alignment horizontal="center"/>
    </xf>
    <xf numFmtId="0" fontId="38" fillId="11" borderId="5" xfId="0" applyFont="1" applyFill="1" applyBorder="1" applyAlignment="1">
      <alignment horizontal="right" vertical="top" wrapText="1"/>
    </xf>
    <xf numFmtId="0" fontId="6" fillId="4" borderId="5" xfId="0" applyFont="1" applyFill="1" applyBorder="1" applyAlignment="1">
      <alignment horizontal="right"/>
    </xf>
    <xf numFmtId="0" fontId="6" fillId="0" borderId="9" xfId="0" applyFont="1" applyBorder="1" applyAlignment="1">
      <alignment wrapText="1"/>
    </xf>
    <xf numFmtId="0" fontId="6" fillId="4" borderId="9" xfId="0" applyFont="1" applyFill="1" applyBorder="1" applyAlignment="1">
      <alignment horizontal="right"/>
    </xf>
    <xf numFmtId="3" fontId="15" fillId="0" borderId="4" xfId="0" applyNumberFormat="1" applyFont="1" applyBorder="1" applyAlignment="1">
      <alignment horizontal="right"/>
    </xf>
    <xf numFmtId="0" fontId="39" fillId="0" borderId="0" xfId="0" applyFont="1" applyAlignment="1">
      <alignment horizontal="justify"/>
    </xf>
    <xf numFmtId="0" fontId="31" fillId="0" borderId="0" xfId="5"/>
    <xf numFmtId="0" fontId="17" fillId="21" borderId="2" xfId="5" applyFont="1" applyFill="1" applyBorder="1" applyAlignment="1">
      <alignment horizontal="center" vertical="center" wrapText="1"/>
    </xf>
    <xf numFmtId="0" fontId="17" fillId="21" borderId="13" xfId="5" applyFont="1" applyFill="1" applyBorder="1" applyAlignment="1">
      <alignment horizontal="center" vertical="center"/>
    </xf>
    <xf numFmtId="0" fontId="2" fillId="21" borderId="2" xfId="5" applyFont="1" applyFill="1" applyBorder="1" applyAlignment="1">
      <alignment horizontal="center" vertical="center" wrapText="1"/>
    </xf>
    <xf numFmtId="0" fontId="2" fillId="21" borderId="13" xfId="5" applyFont="1" applyFill="1" applyBorder="1" applyAlignment="1">
      <alignment horizontal="center" vertical="center" wrapText="1"/>
    </xf>
    <xf numFmtId="0" fontId="2" fillId="21" borderId="15" xfId="5" applyFont="1" applyFill="1" applyBorder="1" applyAlignment="1">
      <alignment horizontal="center" vertical="center" wrapText="1"/>
    </xf>
    <xf numFmtId="0" fontId="5" fillId="21" borderId="2" xfId="0" applyFont="1" applyFill="1" applyBorder="1" applyAlignment="1">
      <alignment horizontal="center" vertical="center" wrapText="1"/>
    </xf>
    <xf numFmtId="0" fontId="6" fillId="22" borderId="14" xfId="5" applyFont="1" applyFill="1" applyBorder="1" applyAlignment="1">
      <alignment horizontal="center" wrapText="1"/>
    </xf>
    <xf numFmtId="0" fontId="6" fillId="22" borderId="16" xfId="5" applyFont="1" applyFill="1" applyBorder="1" applyAlignment="1">
      <alignment horizontal="center"/>
    </xf>
    <xf numFmtId="0" fontId="2" fillId="22" borderId="14" xfId="5" applyFont="1" applyFill="1" applyBorder="1" applyAlignment="1">
      <alignment horizontal="center" wrapText="1"/>
    </xf>
    <xf numFmtId="0" fontId="2" fillId="22" borderId="16" xfId="5" applyFont="1" applyFill="1" applyBorder="1" applyAlignment="1">
      <alignment horizontal="center" wrapText="1"/>
    </xf>
    <xf numFmtId="0" fontId="2" fillId="22" borderId="17" xfId="5" applyFont="1" applyFill="1" applyBorder="1" applyAlignment="1">
      <alignment horizontal="center" wrapText="1"/>
    </xf>
    <xf numFmtId="0" fontId="18" fillId="22" borderId="14" xfId="0" applyFont="1" applyFill="1" applyBorder="1"/>
    <xf numFmtId="0" fontId="6" fillId="23" borderId="14" xfId="5" applyFont="1" applyFill="1" applyBorder="1" applyAlignment="1">
      <alignment horizontal="center"/>
    </xf>
    <xf numFmtId="0" fontId="6" fillId="23" borderId="16" xfId="5" applyFont="1" applyFill="1" applyBorder="1"/>
    <xf numFmtId="43" fontId="40" fillId="23" borderId="17" xfId="6" applyFont="1" applyFill="1" applyBorder="1" applyAlignment="1">
      <alignment horizontal="right"/>
    </xf>
    <xf numFmtId="43" fontId="21" fillId="23" borderId="16" xfId="1" applyFont="1" applyFill="1" applyBorder="1" applyAlignment="1">
      <alignment horizontal="right"/>
    </xf>
    <xf numFmtId="43" fontId="21" fillId="23" borderId="16" xfId="6" applyFont="1" applyFill="1" applyBorder="1" applyAlignment="1">
      <alignment horizontal="right"/>
    </xf>
    <xf numFmtId="10" fontId="21" fillId="23" borderId="16" xfId="5" applyNumberFormat="1" applyFont="1" applyFill="1" applyBorder="1" applyAlignment="1">
      <alignment horizontal="right"/>
    </xf>
    <xf numFmtId="10" fontId="7" fillId="23" borderId="18" xfId="1" applyNumberFormat="1" applyFont="1" applyFill="1" applyBorder="1"/>
    <xf numFmtId="10" fontId="7" fillId="0" borderId="0" xfId="1" applyNumberFormat="1" applyFont="1"/>
    <xf numFmtId="0" fontId="6" fillId="23" borderId="12" xfId="5" applyFont="1" applyFill="1" applyBorder="1" applyAlignment="1">
      <alignment horizontal="center"/>
    </xf>
    <xf numFmtId="0" fontId="6" fillId="23" borderId="0" xfId="5" applyFont="1" applyFill="1" applyBorder="1"/>
    <xf numFmtId="43" fontId="40" fillId="23" borderId="19" xfId="6" applyFont="1" applyFill="1" applyBorder="1" applyAlignment="1">
      <alignment horizontal="right"/>
    </xf>
    <xf numFmtId="43" fontId="21" fillId="23" borderId="0" xfId="1" applyFont="1" applyFill="1" applyBorder="1" applyAlignment="1">
      <alignment horizontal="right"/>
    </xf>
    <xf numFmtId="43" fontId="21" fillId="23" borderId="0" xfId="6" applyFont="1" applyFill="1" applyBorder="1" applyAlignment="1">
      <alignment horizontal="right"/>
    </xf>
    <xf numFmtId="10" fontId="21" fillId="23" borderId="0" xfId="5" applyNumberFormat="1" applyFont="1" applyFill="1" applyBorder="1" applyAlignment="1">
      <alignment horizontal="right"/>
    </xf>
    <xf numFmtId="10" fontId="7" fillId="23" borderId="11" xfId="1" applyNumberFormat="1" applyFont="1" applyFill="1" applyBorder="1"/>
    <xf numFmtId="0" fontId="6" fillId="23" borderId="4" xfId="5" applyFont="1" applyFill="1" applyBorder="1" applyAlignment="1">
      <alignment horizontal="center"/>
    </xf>
    <xf numFmtId="0" fontId="6" fillId="23" borderId="9" xfId="5" applyFont="1" applyFill="1" applyBorder="1"/>
    <xf numFmtId="43" fontId="40" fillId="23" borderId="10" xfId="6" applyFont="1" applyFill="1" applyBorder="1" applyAlignment="1">
      <alignment horizontal="right"/>
    </xf>
    <xf numFmtId="43" fontId="21" fillId="23" borderId="9" xfId="1" applyFont="1" applyFill="1" applyBorder="1" applyAlignment="1">
      <alignment horizontal="right"/>
    </xf>
    <xf numFmtId="43" fontId="21" fillId="23" borderId="9" xfId="6" applyFont="1" applyFill="1" applyBorder="1" applyAlignment="1">
      <alignment horizontal="right"/>
    </xf>
    <xf numFmtId="10" fontId="21" fillId="23" borderId="9" xfId="5" applyNumberFormat="1" applyFont="1" applyFill="1" applyBorder="1" applyAlignment="1">
      <alignment horizontal="right"/>
    </xf>
    <xf numFmtId="10" fontId="7" fillId="23" borderId="5" xfId="1" applyNumberFormat="1" applyFont="1" applyFill="1" applyBorder="1"/>
    <xf numFmtId="0" fontId="17" fillId="24" borderId="12" xfId="5" applyFont="1" applyFill="1" applyBorder="1" applyAlignment="1">
      <alignment horizontal="center"/>
    </xf>
    <xf numFmtId="0" fontId="17" fillId="24" borderId="0" xfId="5" applyFont="1" applyFill="1" applyBorder="1"/>
    <xf numFmtId="43" fontId="42" fillId="24" borderId="4" xfId="6" applyFont="1" applyFill="1" applyBorder="1" applyAlignment="1">
      <alignment horizontal="right"/>
    </xf>
    <xf numFmtId="43" fontId="22" fillId="24" borderId="9" xfId="6" applyFont="1" applyFill="1" applyBorder="1" applyAlignment="1">
      <alignment horizontal="right"/>
    </xf>
    <xf numFmtId="10" fontId="22" fillId="24" borderId="10" xfId="5" applyNumberFormat="1" applyFont="1" applyFill="1" applyBorder="1" applyAlignment="1">
      <alignment horizontal="right"/>
    </xf>
    <xf numFmtId="10" fontId="18" fillId="24" borderId="4" xfId="1" applyNumberFormat="1" applyFont="1" applyFill="1" applyBorder="1"/>
    <xf numFmtId="0" fontId="6" fillId="23" borderId="18" xfId="5" applyFont="1" applyFill="1" applyBorder="1"/>
    <xf numFmtId="43" fontId="40" fillId="23" borderId="16" xfId="6" applyFont="1" applyFill="1" applyBorder="1" applyAlignment="1">
      <alignment horizontal="right"/>
    </xf>
    <xf numFmtId="4" fontId="21" fillId="23" borderId="16" xfId="0" applyNumberFormat="1" applyFont="1" applyFill="1" applyBorder="1" applyAlignment="1">
      <alignment horizontal="right"/>
    </xf>
    <xf numFmtId="0" fontId="6" fillId="23" borderId="5" xfId="5" applyFont="1" applyFill="1" applyBorder="1"/>
    <xf numFmtId="43" fontId="40" fillId="23" borderId="9" xfId="6" applyFont="1" applyFill="1" applyBorder="1" applyAlignment="1">
      <alignment horizontal="right"/>
    </xf>
    <xf numFmtId="4" fontId="21" fillId="23" borderId="9" xfId="0" applyNumberFormat="1" applyFont="1" applyFill="1" applyBorder="1" applyAlignment="1">
      <alignment horizontal="right"/>
    </xf>
    <xf numFmtId="43" fontId="42" fillId="24" borderId="2" xfId="6" applyFont="1" applyFill="1" applyBorder="1" applyAlignment="1">
      <alignment horizontal="right"/>
    </xf>
    <xf numFmtId="43" fontId="42" fillId="24" borderId="13" xfId="6" applyFont="1" applyFill="1" applyBorder="1" applyAlignment="1">
      <alignment horizontal="right"/>
    </xf>
    <xf numFmtId="10" fontId="22" fillId="24" borderId="15" xfId="5" applyNumberFormat="1" applyFont="1" applyFill="1" applyBorder="1" applyAlignment="1">
      <alignment horizontal="right"/>
    </xf>
    <xf numFmtId="10" fontId="18" fillId="24" borderId="2" xfId="1" applyNumberFormat="1" applyFont="1" applyFill="1" applyBorder="1"/>
    <xf numFmtId="0" fontId="6" fillId="23" borderId="11" xfId="5" applyFont="1" applyFill="1" applyBorder="1"/>
    <xf numFmtId="43" fontId="40" fillId="23" borderId="0" xfId="6" applyFont="1" applyFill="1" applyBorder="1" applyAlignment="1">
      <alignment horizontal="right"/>
    </xf>
    <xf numFmtId="43" fontId="42" fillId="24" borderId="14" xfId="6" applyFont="1" applyFill="1" applyBorder="1" applyAlignment="1">
      <alignment horizontal="right"/>
    </xf>
    <xf numFmtId="43" fontId="42" fillId="24" borderId="16" xfId="6" applyFont="1" applyFill="1" applyBorder="1" applyAlignment="1">
      <alignment horizontal="right"/>
    </xf>
    <xf numFmtId="10" fontId="22" fillId="24" borderId="17" xfId="5" applyNumberFormat="1" applyFont="1" applyFill="1" applyBorder="1" applyAlignment="1">
      <alignment horizontal="right"/>
    </xf>
    <xf numFmtId="10" fontId="18" fillId="24" borderId="14" xfId="1" applyNumberFormat="1" applyFont="1" applyFill="1" applyBorder="1"/>
    <xf numFmtId="43" fontId="42" fillId="24" borderId="12" xfId="6" applyFont="1" applyFill="1" applyBorder="1" applyAlignment="1">
      <alignment horizontal="right"/>
    </xf>
    <xf numFmtId="43" fontId="42" fillId="24" borderId="0" xfId="6" applyFont="1" applyFill="1" applyBorder="1" applyAlignment="1">
      <alignment horizontal="right"/>
    </xf>
    <xf numFmtId="10" fontId="22" fillId="24" borderId="19" xfId="5" applyNumberFormat="1" applyFont="1" applyFill="1" applyBorder="1" applyAlignment="1">
      <alignment horizontal="right"/>
    </xf>
    <xf numFmtId="10" fontId="18" fillId="24" borderId="12" xfId="1" applyNumberFormat="1" applyFont="1" applyFill="1" applyBorder="1"/>
    <xf numFmtId="43" fontId="43" fillId="23" borderId="16" xfId="6" applyFont="1" applyFill="1" applyBorder="1" applyAlignment="1">
      <alignment horizontal="right"/>
    </xf>
    <xf numFmtId="43" fontId="43" fillId="23" borderId="0" xfId="6" applyFont="1" applyFill="1" applyBorder="1" applyAlignment="1">
      <alignment horizontal="right"/>
    </xf>
    <xf numFmtId="43" fontId="43" fillId="23" borderId="9" xfId="6" applyFont="1" applyFill="1" applyBorder="1" applyAlignment="1">
      <alignment horizontal="right"/>
    </xf>
    <xf numFmtId="0" fontId="17" fillId="24" borderId="4" xfId="5" applyFont="1" applyFill="1" applyBorder="1" applyAlignment="1">
      <alignment horizontal="center"/>
    </xf>
    <xf numFmtId="0" fontId="17" fillId="24" borderId="9" xfId="5" applyFont="1" applyFill="1" applyBorder="1"/>
    <xf numFmtId="43" fontId="44" fillId="24" borderId="12" xfId="6" applyFont="1" applyFill="1" applyBorder="1" applyAlignment="1">
      <alignment horizontal="right"/>
    </xf>
    <xf numFmtId="43" fontId="44" fillId="24" borderId="0" xfId="6" applyFont="1" applyFill="1" applyBorder="1" applyAlignment="1">
      <alignment horizontal="right"/>
    </xf>
    <xf numFmtId="43" fontId="43" fillId="23" borderId="15" xfId="6" applyFont="1" applyFill="1" applyBorder="1" applyAlignment="1">
      <alignment horizontal="right"/>
    </xf>
    <xf numFmtId="43" fontId="21" fillId="23" borderId="13" xfId="1" applyFont="1" applyFill="1" applyBorder="1" applyAlignment="1">
      <alignment horizontal="right"/>
    </xf>
    <xf numFmtId="43" fontId="21" fillId="23" borderId="13" xfId="6" applyFont="1" applyFill="1" applyBorder="1" applyAlignment="1">
      <alignment horizontal="right"/>
    </xf>
    <xf numFmtId="10" fontId="21" fillId="23" borderId="13" xfId="5" applyNumberFormat="1" applyFont="1" applyFill="1" applyBorder="1" applyAlignment="1">
      <alignment horizontal="right"/>
    </xf>
    <xf numFmtId="10" fontId="7" fillId="23" borderId="3" xfId="1" applyNumberFormat="1" applyFont="1" applyFill="1" applyBorder="1"/>
    <xf numFmtId="0" fontId="17" fillId="24" borderId="14" xfId="5" applyFont="1" applyFill="1" applyBorder="1" applyAlignment="1">
      <alignment horizontal="center"/>
    </xf>
    <xf numFmtId="0" fontId="17" fillId="24" borderId="16" xfId="5" applyFont="1" applyFill="1" applyBorder="1"/>
    <xf numFmtId="43" fontId="22" fillId="24" borderId="0" xfId="6" applyFont="1" applyFill="1" applyBorder="1" applyAlignment="1">
      <alignment horizontal="right"/>
    </xf>
    <xf numFmtId="43" fontId="44" fillId="24" borderId="4" xfId="6" applyFont="1" applyFill="1" applyBorder="1" applyAlignment="1">
      <alignment horizontal="right"/>
    </xf>
    <xf numFmtId="43" fontId="44" fillId="24" borderId="9" xfId="6" applyFont="1" applyFill="1" applyBorder="1" applyAlignment="1">
      <alignment horizontal="right"/>
    </xf>
    <xf numFmtId="0" fontId="17" fillId="25" borderId="14" xfId="5" applyFont="1" applyFill="1" applyBorder="1" applyAlignment="1">
      <alignment horizontal="center"/>
    </xf>
    <xf numFmtId="0" fontId="17" fillId="25" borderId="16" xfId="5" applyFont="1" applyFill="1" applyBorder="1"/>
    <xf numFmtId="43" fontId="44" fillId="25" borderId="14" xfId="6" applyFont="1" applyFill="1" applyBorder="1" applyAlignment="1">
      <alignment horizontal="right"/>
    </xf>
    <xf numFmtId="43" fontId="44" fillId="25" borderId="16" xfId="6" applyFont="1" applyFill="1" applyBorder="1" applyAlignment="1">
      <alignment horizontal="right"/>
    </xf>
    <xf numFmtId="10" fontId="22" fillId="25" borderId="17" xfId="5" applyNumberFormat="1" applyFont="1" applyFill="1" applyBorder="1" applyAlignment="1">
      <alignment horizontal="right"/>
    </xf>
    <xf numFmtId="10" fontId="18" fillId="25" borderId="14" xfId="1" applyNumberFormat="1" applyFont="1" applyFill="1" applyBorder="1"/>
    <xf numFmtId="0" fontId="17" fillId="26" borderId="4" xfId="5" applyFont="1" applyFill="1" applyBorder="1" applyAlignment="1">
      <alignment horizontal="center"/>
    </xf>
    <xf numFmtId="0" fontId="17" fillId="26" borderId="9" xfId="5" applyFont="1" applyFill="1" applyBorder="1"/>
    <xf numFmtId="43" fontId="44" fillId="26" borderId="4" xfId="6" applyFont="1" applyFill="1" applyBorder="1" applyAlignment="1">
      <alignment horizontal="right"/>
    </xf>
    <xf numFmtId="43" fontId="44" fillId="26" borderId="9" xfId="6" applyFont="1" applyFill="1" applyBorder="1" applyAlignment="1">
      <alignment horizontal="right"/>
    </xf>
    <xf numFmtId="10" fontId="22" fillId="26" borderId="10" xfId="5" applyNumberFormat="1" applyFont="1" applyFill="1" applyBorder="1" applyAlignment="1">
      <alignment horizontal="right"/>
    </xf>
    <xf numFmtId="10" fontId="18" fillId="26" borderId="4" xfId="1" applyNumberFormat="1" applyFont="1" applyFill="1" applyBorder="1"/>
    <xf numFmtId="0" fontId="23" fillId="14" borderId="2" xfId="5" applyFont="1" applyFill="1" applyBorder="1" applyAlignment="1">
      <alignment horizontal="center"/>
    </xf>
    <xf numFmtId="0" fontId="24" fillId="14" borderId="13" xfId="5" applyFont="1" applyFill="1" applyBorder="1"/>
    <xf numFmtId="43" fontId="44" fillId="14" borderId="2" xfId="6" applyFont="1" applyFill="1" applyBorder="1" applyAlignment="1">
      <alignment horizontal="right"/>
    </xf>
    <xf numFmtId="43" fontId="44" fillId="14" borderId="13" xfId="6" applyFont="1" applyFill="1" applyBorder="1" applyAlignment="1">
      <alignment horizontal="right"/>
    </xf>
    <xf numFmtId="10" fontId="22" fillId="14" borderId="15" xfId="5" applyNumberFormat="1" applyFont="1" applyFill="1" applyBorder="1" applyAlignment="1">
      <alignment horizontal="right"/>
    </xf>
    <xf numFmtId="10" fontId="18" fillId="14" borderId="2" xfId="1" applyNumberFormat="1" applyFont="1" applyFill="1" applyBorder="1"/>
    <xf numFmtId="10" fontId="0" fillId="0" borderId="0" xfId="0" applyNumberFormat="1"/>
    <xf numFmtId="43" fontId="31" fillId="0" borderId="0" xfId="5" applyNumberFormat="1"/>
    <xf numFmtId="0" fontId="0" fillId="23" borderId="0" xfId="0" applyFill="1" applyBorder="1" applyAlignment="1"/>
    <xf numFmtId="0" fontId="0" fillId="23" borderId="0" xfId="0" applyFill="1" applyBorder="1"/>
    <xf numFmtId="0" fontId="25" fillId="23" borderId="0" xfId="0" applyFont="1" applyFill="1" applyBorder="1"/>
    <xf numFmtId="0" fontId="46" fillId="23" borderId="0" xfId="0" applyFont="1" applyFill="1" applyBorder="1"/>
    <xf numFmtId="0" fontId="47" fillId="23" borderId="0" xfId="0" applyFont="1" applyFill="1" applyBorder="1"/>
    <xf numFmtId="0" fontId="26" fillId="23" borderId="0" xfId="0" applyFont="1" applyFill="1" applyBorder="1"/>
    <xf numFmtId="0" fontId="18" fillId="23" borderId="0" xfId="0" applyFont="1" applyFill="1" applyBorder="1"/>
    <xf numFmtId="0" fontId="7" fillId="0" borderId="2" xfId="0" applyFont="1" applyBorder="1" applyAlignment="1">
      <alignment horizontal="right"/>
    </xf>
    <xf numFmtId="0" fontId="7" fillId="4" borderId="2" xfId="0" applyFont="1" applyFill="1" applyBorder="1" applyAlignment="1">
      <alignment wrapText="1"/>
    </xf>
    <xf numFmtId="3" fontId="27" fillId="4" borderId="2" xfId="0" applyNumberFormat="1" applyFont="1" applyFill="1" applyBorder="1" applyAlignment="1">
      <alignment horizontal="right"/>
    </xf>
    <xf numFmtId="3" fontId="27" fillId="18" borderId="2" xfId="0" applyNumberFormat="1" applyFont="1" applyFill="1" applyBorder="1" applyAlignment="1">
      <alignment horizontal="right"/>
    </xf>
    <xf numFmtId="0" fontId="27" fillId="4" borderId="3" xfId="0" applyFont="1" applyFill="1" applyBorder="1" applyAlignment="1">
      <alignment horizontal="right" vertical="top" wrapText="1"/>
    </xf>
    <xf numFmtId="0" fontId="17" fillId="15" borderId="3" xfId="0" applyFont="1" applyFill="1" applyBorder="1" applyAlignment="1">
      <alignment horizontal="center" vertical="center"/>
    </xf>
    <xf numFmtId="0" fontId="17" fillId="15" borderId="13" xfId="0" applyFont="1" applyFill="1" applyBorder="1" applyAlignment="1">
      <alignment horizontal="center" vertical="center" wrapText="1"/>
    </xf>
    <xf numFmtId="0" fontId="17" fillId="15" borderId="2" xfId="0" applyFont="1" applyFill="1" applyBorder="1" applyAlignment="1">
      <alignment horizontal="center" vertical="center" wrapText="1"/>
    </xf>
    <xf numFmtId="0" fontId="17" fillId="15" borderId="3" xfId="0" applyFont="1" applyFill="1" applyBorder="1" applyAlignment="1">
      <alignment horizontal="center" vertical="center" wrapText="1"/>
    </xf>
    <xf numFmtId="0" fontId="28" fillId="23" borderId="0" xfId="0" applyFont="1" applyFill="1" applyBorder="1" applyAlignment="1">
      <alignment horizontal="center"/>
    </xf>
    <xf numFmtId="0" fontId="45" fillId="23" borderId="0" xfId="0" applyFont="1" applyFill="1" applyBorder="1" applyAlignment="1">
      <alignment horizontal="center"/>
    </xf>
    <xf numFmtId="0" fontId="48" fillId="23" borderId="0" xfId="0" applyFont="1" applyFill="1" applyBorder="1" applyAlignment="1">
      <alignment horizontal="center" wrapText="1"/>
    </xf>
    <xf numFmtId="0" fontId="18" fillId="23" borderId="0" xfId="0" applyFont="1" applyFill="1" applyBorder="1" applyAlignment="1">
      <alignment horizontal="center"/>
    </xf>
    <xf numFmtId="0" fontId="30" fillId="0" borderId="0" xfId="0" applyFont="1" applyAlignment="1">
      <alignment horizontal="left"/>
    </xf>
    <xf numFmtId="0" fontId="29" fillId="0" borderId="0" xfId="0" applyFont="1" applyAlignment="1">
      <alignment horizontal="left"/>
    </xf>
    <xf numFmtId="0" fontId="18" fillId="0" borderId="0" xfId="5" applyFont="1" applyAlignment="1">
      <alignment horizontal="center"/>
    </xf>
  </cellXfs>
  <cellStyles count="7">
    <cellStyle name="Comma" xfId="1" builtinId="3"/>
    <cellStyle name="Comma 2" xfId="6"/>
    <cellStyle name="Normal" xfId="0" builtinId="0"/>
    <cellStyle name="Normal 10" xfId="4"/>
    <cellStyle name="Normal 2" xfId="5"/>
    <cellStyle name="Normal 7" xfId="2"/>
    <cellStyle name="Normal 9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514350</xdr:colOff>
      <xdr:row>1</xdr:row>
      <xdr:rowOff>133350</xdr:rowOff>
    </xdr:from>
    <xdr:to>
      <xdr:col>2</xdr:col>
      <xdr:colOff>47625</xdr:colOff>
      <xdr:row>6</xdr:row>
      <xdr:rowOff>104775</xdr:rowOff>
    </xdr:to>
    <xdr:pic>
      <xdr:nvPicPr>
        <xdr:cNvPr id="2" name="Picture 1" descr="stema e kosoves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14350" y="323850"/>
          <a:ext cx="752475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457200</xdr:colOff>
      <xdr:row>1</xdr:row>
      <xdr:rowOff>180975</xdr:rowOff>
    </xdr:from>
    <xdr:to>
      <xdr:col>10</xdr:col>
      <xdr:colOff>133350</xdr:colOff>
      <xdr:row>7</xdr:row>
      <xdr:rowOff>0</xdr:rowOff>
    </xdr:to>
    <xdr:pic>
      <xdr:nvPicPr>
        <xdr:cNvPr id="3" name="Picture 2" descr="STEMA 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5334000" y="371475"/>
          <a:ext cx="895350" cy="962025"/>
        </a:xfrm>
        <a:prstGeom prst="rect">
          <a:avLst/>
        </a:prstGeom>
        <a:noFill/>
        <a:ln w="9525" algn="in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51"/>
  <sheetViews>
    <sheetView tabSelected="1" workbookViewId="0">
      <selection activeCell="N23" sqref="N23"/>
    </sheetView>
  </sheetViews>
  <sheetFormatPr defaultRowHeight="15"/>
  <sheetData>
    <row r="1" spans="1:11">
      <c r="A1" s="299"/>
      <c r="B1" s="299"/>
      <c r="C1" s="299"/>
      <c r="D1" s="299"/>
      <c r="E1" s="299"/>
      <c r="F1" s="299"/>
      <c r="G1" s="299"/>
      <c r="H1" s="299"/>
      <c r="I1" s="299"/>
      <c r="J1" s="300"/>
      <c r="K1" s="300"/>
    </row>
    <row r="2" spans="1:11">
      <c r="A2" s="299"/>
      <c r="B2" s="299"/>
      <c r="C2" s="299"/>
      <c r="D2" s="299"/>
      <c r="E2" s="299"/>
      <c r="F2" s="299"/>
      <c r="G2" s="299"/>
      <c r="H2" s="299"/>
      <c r="I2" s="299"/>
      <c r="J2" s="300"/>
      <c r="K2" s="300"/>
    </row>
    <row r="3" spans="1:11">
      <c r="A3" s="299"/>
      <c r="B3" s="299"/>
      <c r="C3" s="299"/>
      <c r="D3" s="299"/>
      <c r="E3" s="299"/>
      <c r="F3" s="299"/>
      <c r="G3" s="299"/>
      <c r="H3" s="299"/>
      <c r="I3" s="299"/>
      <c r="J3" s="300"/>
      <c r="K3" s="300"/>
    </row>
    <row r="4" spans="1:11" ht="15" customHeight="1">
      <c r="A4" s="299"/>
      <c r="B4" s="299"/>
      <c r="C4" s="315" t="s">
        <v>224</v>
      </c>
      <c r="D4" s="315"/>
      <c r="E4" s="315"/>
      <c r="F4" s="315"/>
      <c r="G4" s="315"/>
      <c r="H4" s="315"/>
      <c r="I4" s="315"/>
      <c r="J4" s="300"/>
      <c r="K4" s="300"/>
    </row>
    <row r="5" spans="1:11">
      <c r="A5" s="299"/>
      <c r="B5" s="299"/>
      <c r="C5" s="318" t="s">
        <v>225</v>
      </c>
      <c r="D5" s="318"/>
      <c r="E5" s="318"/>
      <c r="F5" s="318"/>
      <c r="G5" s="318"/>
      <c r="H5" s="318"/>
      <c r="I5" s="318"/>
      <c r="J5" s="300"/>
      <c r="K5" s="300"/>
    </row>
    <row r="6" spans="1:11">
      <c r="A6" s="299"/>
      <c r="B6" s="299"/>
      <c r="C6" s="318" t="s">
        <v>226</v>
      </c>
      <c r="D6" s="318"/>
      <c r="E6" s="318"/>
      <c r="F6" s="318"/>
      <c r="G6" s="318"/>
      <c r="H6" s="318"/>
      <c r="I6" s="318"/>
      <c r="J6" s="300"/>
      <c r="K6" s="300"/>
    </row>
    <row r="7" spans="1:11">
      <c r="A7" s="299"/>
      <c r="B7" s="299"/>
      <c r="C7" s="299"/>
      <c r="D7" s="299"/>
      <c r="E7" s="299"/>
      <c r="F7" s="299"/>
      <c r="G7" s="299"/>
      <c r="H7" s="299"/>
      <c r="I7" s="299"/>
      <c r="J7" s="300"/>
      <c r="K7" s="300"/>
    </row>
    <row r="8" spans="1:11">
      <c r="A8" s="300"/>
      <c r="B8" s="300"/>
      <c r="C8" s="300"/>
      <c r="D8" s="300"/>
      <c r="E8" s="300"/>
      <c r="F8" s="300"/>
      <c r="G8" s="300"/>
      <c r="H8" s="300"/>
      <c r="I8" s="300"/>
      <c r="J8" s="300"/>
      <c r="K8" s="300"/>
    </row>
    <row r="9" spans="1:11">
      <c r="A9" s="301"/>
      <c r="B9" s="303" t="s">
        <v>220</v>
      </c>
      <c r="C9" s="301"/>
      <c r="D9" s="300"/>
      <c r="E9" s="300"/>
      <c r="F9" s="300"/>
      <c r="G9" s="300"/>
      <c r="H9" s="300"/>
      <c r="I9" s="300"/>
      <c r="J9" s="300"/>
      <c r="K9" s="300"/>
    </row>
    <row r="10" spans="1:11">
      <c r="A10" s="301"/>
      <c r="B10" s="304" t="s">
        <v>221</v>
      </c>
      <c r="C10" s="301"/>
      <c r="D10" s="300"/>
      <c r="E10" s="300"/>
      <c r="F10" s="300"/>
      <c r="G10" s="300"/>
      <c r="H10" s="300"/>
      <c r="I10" s="300"/>
      <c r="J10" s="300"/>
      <c r="K10" s="300"/>
    </row>
    <row r="11" spans="1:11">
      <c r="A11" s="300"/>
      <c r="B11" s="300"/>
      <c r="C11" s="300"/>
      <c r="D11" s="300"/>
      <c r="E11" s="300"/>
      <c r="F11" s="300"/>
      <c r="G11" s="300"/>
      <c r="H11" s="300"/>
      <c r="I11" s="300"/>
      <c r="J11" s="300"/>
      <c r="K11" s="300"/>
    </row>
    <row r="12" spans="1:11">
      <c r="A12" s="300"/>
      <c r="B12" s="300"/>
      <c r="C12" s="300"/>
      <c r="D12" s="300"/>
      <c r="E12" s="300"/>
      <c r="F12" s="300"/>
      <c r="G12" s="300"/>
      <c r="H12" s="300"/>
      <c r="I12" s="300"/>
      <c r="J12" s="300"/>
      <c r="K12" s="300"/>
    </row>
    <row r="13" spans="1:11" ht="23.25">
      <c r="A13" s="300"/>
      <c r="B13" s="316" t="s">
        <v>219</v>
      </c>
      <c r="C13" s="316"/>
      <c r="D13" s="316"/>
      <c r="E13" s="316"/>
      <c r="F13" s="316"/>
      <c r="G13" s="316"/>
      <c r="H13" s="316"/>
      <c r="I13" s="316"/>
      <c r="J13" s="300"/>
      <c r="K13" s="300"/>
    </row>
    <row r="14" spans="1:11">
      <c r="A14" s="300"/>
      <c r="B14" s="300"/>
      <c r="C14" s="300"/>
      <c r="D14" s="300"/>
      <c r="E14" s="300"/>
      <c r="F14" s="300"/>
      <c r="G14" s="300"/>
      <c r="H14" s="300"/>
      <c r="I14" s="300"/>
      <c r="J14" s="300"/>
      <c r="K14" s="300"/>
    </row>
    <row r="15" spans="1:11">
      <c r="A15" s="300"/>
      <c r="B15" s="300"/>
      <c r="C15" s="300"/>
      <c r="D15" s="300"/>
      <c r="E15" s="300"/>
      <c r="F15" s="300"/>
      <c r="G15" s="300"/>
      <c r="H15" s="300"/>
      <c r="I15" s="300"/>
      <c r="J15" s="300"/>
      <c r="K15" s="300"/>
    </row>
    <row r="16" spans="1:11">
      <c r="A16" s="300"/>
      <c r="B16" s="300"/>
      <c r="C16" s="300"/>
      <c r="D16" s="300"/>
      <c r="E16" s="300"/>
      <c r="F16" s="300"/>
      <c r="G16" s="300"/>
      <c r="H16" s="300"/>
      <c r="I16" s="300"/>
      <c r="J16" s="300"/>
      <c r="K16" s="300"/>
    </row>
    <row r="17" spans="1:11">
      <c r="A17" s="300"/>
      <c r="B17" s="300"/>
      <c r="C17" s="300"/>
      <c r="D17" s="300"/>
      <c r="E17" s="300"/>
      <c r="F17" s="300"/>
      <c r="G17" s="300"/>
      <c r="H17" s="300"/>
      <c r="I17" s="300"/>
      <c r="J17" s="300"/>
      <c r="K17" s="300"/>
    </row>
    <row r="18" spans="1:11">
      <c r="A18" s="300"/>
      <c r="B18" s="300"/>
      <c r="C18" s="300"/>
      <c r="D18" s="300"/>
      <c r="E18" s="300"/>
      <c r="F18" s="300"/>
      <c r="G18" s="300"/>
      <c r="H18" s="300"/>
      <c r="I18" s="300"/>
      <c r="J18" s="300"/>
      <c r="K18" s="300"/>
    </row>
    <row r="19" spans="1:11">
      <c r="A19" s="300"/>
      <c r="B19" s="300"/>
      <c r="C19" s="300"/>
      <c r="D19" s="300"/>
      <c r="E19" s="300"/>
      <c r="F19" s="300"/>
      <c r="G19" s="300"/>
      <c r="H19" s="300"/>
      <c r="I19" s="300"/>
      <c r="J19" s="300"/>
      <c r="K19" s="300"/>
    </row>
    <row r="20" spans="1:11">
      <c r="A20" s="300"/>
      <c r="B20" s="300"/>
      <c r="C20" s="300"/>
      <c r="D20" s="300"/>
      <c r="E20" s="300"/>
      <c r="F20" s="300"/>
      <c r="G20" s="300"/>
      <c r="H20" s="300"/>
      <c r="I20" s="300"/>
      <c r="J20" s="300"/>
      <c r="K20" s="300"/>
    </row>
    <row r="21" spans="1:11">
      <c r="A21" s="300"/>
      <c r="B21" s="300"/>
      <c r="C21" s="300"/>
      <c r="D21" s="300"/>
      <c r="E21" s="300"/>
      <c r="F21" s="300"/>
      <c r="G21" s="300"/>
      <c r="H21" s="300"/>
      <c r="I21" s="300"/>
      <c r="J21" s="300"/>
      <c r="K21" s="300"/>
    </row>
    <row r="22" spans="1:11" ht="9.75" customHeight="1">
      <c r="A22" s="300"/>
      <c r="B22" s="300"/>
      <c r="C22" s="300"/>
      <c r="D22" s="300"/>
      <c r="E22" s="300"/>
      <c r="F22" s="300"/>
      <c r="G22" s="300"/>
      <c r="H22" s="300"/>
      <c r="I22" s="300"/>
      <c r="J22" s="300"/>
      <c r="K22" s="300"/>
    </row>
    <row r="23" spans="1:11" ht="15" customHeight="1">
      <c r="A23" s="317" t="s">
        <v>222</v>
      </c>
      <c r="B23" s="317"/>
      <c r="C23" s="317"/>
      <c r="D23" s="317"/>
      <c r="E23" s="317"/>
      <c r="F23" s="317"/>
      <c r="G23" s="317"/>
      <c r="H23" s="317"/>
      <c r="I23" s="317"/>
      <c r="J23" s="317"/>
      <c r="K23" s="317"/>
    </row>
    <row r="24" spans="1:11" ht="15" customHeight="1">
      <c r="A24" s="317"/>
      <c r="B24" s="317"/>
      <c r="C24" s="317"/>
      <c r="D24" s="317"/>
      <c r="E24" s="317"/>
      <c r="F24" s="317"/>
      <c r="G24" s="317"/>
      <c r="H24" s="317"/>
      <c r="I24" s="317"/>
      <c r="J24" s="317"/>
      <c r="K24" s="317"/>
    </row>
    <row r="25" spans="1:11" ht="22.5" customHeight="1">
      <c r="A25" s="317"/>
      <c r="B25" s="317"/>
      <c r="C25" s="317"/>
      <c r="D25" s="317"/>
      <c r="E25" s="317"/>
      <c r="F25" s="317"/>
      <c r="G25" s="317"/>
      <c r="H25" s="317"/>
      <c r="I25" s="317"/>
      <c r="J25" s="317"/>
      <c r="K25" s="317"/>
    </row>
    <row r="26" spans="1:11">
      <c r="A26" s="300"/>
      <c r="B26" s="300"/>
      <c r="C26" s="300"/>
      <c r="D26" s="300"/>
      <c r="E26" s="300"/>
      <c r="F26" s="300"/>
      <c r="G26" s="300"/>
      <c r="H26" s="300"/>
      <c r="I26" s="300"/>
      <c r="J26" s="300"/>
      <c r="K26" s="300"/>
    </row>
    <row r="27" spans="1:11">
      <c r="A27" s="300"/>
      <c r="B27" s="300"/>
      <c r="C27" s="300"/>
      <c r="D27" s="300"/>
      <c r="E27" s="300"/>
      <c r="F27" s="300"/>
      <c r="G27" s="300"/>
      <c r="H27" s="300"/>
      <c r="I27" s="300"/>
      <c r="J27" s="300"/>
      <c r="K27" s="300"/>
    </row>
    <row r="28" spans="1:11">
      <c r="A28" s="300"/>
      <c r="B28" s="300"/>
      <c r="C28" s="300"/>
      <c r="D28" s="300"/>
      <c r="E28" s="300"/>
      <c r="F28" s="300"/>
      <c r="G28" s="300"/>
      <c r="H28" s="300"/>
      <c r="I28" s="300"/>
      <c r="J28" s="300"/>
      <c r="K28" s="300"/>
    </row>
    <row r="29" spans="1:11">
      <c r="A29" s="300"/>
      <c r="B29" s="300"/>
      <c r="C29" s="300"/>
      <c r="D29" s="300"/>
      <c r="E29" s="300"/>
      <c r="F29" s="300"/>
      <c r="G29" s="300"/>
      <c r="H29" s="300"/>
      <c r="I29" s="300"/>
      <c r="J29" s="300"/>
      <c r="K29" s="300"/>
    </row>
    <row r="30" spans="1:11">
      <c r="A30" s="300"/>
      <c r="B30" s="300"/>
      <c r="C30" s="300"/>
      <c r="D30" s="300"/>
      <c r="E30" s="300"/>
      <c r="F30" s="300"/>
      <c r="G30" s="300"/>
      <c r="H30" s="300"/>
      <c r="I30" s="300"/>
      <c r="J30" s="300"/>
      <c r="K30" s="300"/>
    </row>
    <row r="31" spans="1:11">
      <c r="A31" s="300"/>
      <c r="B31" s="300"/>
      <c r="C31" s="300"/>
      <c r="D31" s="300"/>
      <c r="E31" s="300"/>
      <c r="F31" s="300"/>
      <c r="G31" s="300"/>
      <c r="H31" s="300"/>
      <c r="I31" s="300"/>
      <c r="J31" s="300"/>
      <c r="K31" s="300"/>
    </row>
    <row r="32" spans="1:11">
      <c r="A32" s="300"/>
      <c r="B32" s="300"/>
      <c r="C32" s="300"/>
      <c r="D32" s="300"/>
      <c r="E32" s="300"/>
      <c r="F32" s="300"/>
      <c r="G32" s="300"/>
      <c r="H32" s="300"/>
      <c r="I32" s="300"/>
      <c r="J32" s="300"/>
      <c r="K32" s="300"/>
    </row>
    <row r="33" spans="1:11">
      <c r="A33" s="300"/>
      <c r="B33" s="300"/>
      <c r="C33" s="300"/>
      <c r="D33" s="300"/>
      <c r="E33" s="300"/>
      <c r="F33" s="300"/>
      <c r="G33" s="300"/>
      <c r="H33" s="300"/>
      <c r="I33" s="300"/>
      <c r="J33" s="300"/>
      <c r="K33" s="300"/>
    </row>
    <row r="34" spans="1:11">
      <c r="A34" s="300"/>
      <c r="B34" s="300"/>
      <c r="C34" s="300"/>
      <c r="D34" s="300"/>
      <c r="E34" s="300"/>
      <c r="F34" s="300"/>
      <c r="G34" s="300"/>
      <c r="H34" s="300"/>
      <c r="I34" s="300"/>
      <c r="J34" s="300"/>
      <c r="K34" s="300"/>
    </row>
    <row r="35" spans="1:11">
      <c r="A35" s="300"/>
      <c r="B35" s="300"/>
      <c r="C35" s="300"/>
      <c r="D35" s="300"/>
      <c r="E35" s="300"/>
      <c r="F35" s="300"/>
      <c r="G35" s="300"/>
      <c r="H35" s="300"/>
      <c r="I35" s="300"/>
      <c r="J35" s="300"/>
      <c r="K35" s="300"/>
    </row>
    <row r="36" spans="1:11">
      <c r="A36" s="300"/>
      <c r="B36" s="300"/>
      <c r="C36" s="300"/>
      <c r="D36" s="300"/>
      <c r="E36" s="300"/>
      <c r="F36" s="300"/>
      <c r="G36" s="300"/>
      <c r="H36" s="300"/>
      <c r="I36" s="300"/>
      <c r="J36" s="300"/>
      <c r="K36" s="300"/>
    </row>
    <row r="37" spans="1:11">
      <c r="A37" s="300"/>
      <c r="B37" s="300"/>
      <c r="C37" s="300"/>
      <c r="D37" s="300"/>
      <c r="E37" s="300"/>
      <c r="F37" s="300"/>
      <c r="G37" s="300"/>
      <c r="H37" s="300"/>
      <c r="I37" s="300"/>
      <c r="J37" s="300"/>
      <c r="K37" s="300"/>
    </row>
    <row r="38" spans="1:11">
      <c r="A38" s="300"/>
      <c r="B38" s="300"/>
      <c r="C38" s="300"/>
      <c r="D38" s="300"/>
      <c r="E38" s="300"/>
      <c r="F38" s="300"/>
      <c r="G38" s="300"/>
      <c r="H38" s="300"/>
      <c r="I38" s="300"/>
      <c r="J38" s="300"/>
      <c r="K38" s="300"/>
    </row>
    <row r="39" spans="1:11">
      <c r="A39" s="300"/>
      <c r="B39" s="300"/>
      <c r="C39" s="300"/>
      <c r="D39" s="300"/>
      <c r="E39" s="300"/>
      <c r="F39" s="300"/>
      <c r="G39" s="300"/>
      <c r="H39" s="300"/>
      <c r="I39" s="300"/>
      <c r="J39" s="300"/>
      <c r="K39" s="300"/>
    </row>
    <row r="40" spans="1:11">
      <c r="A40" s="300"/>
      <c r="B40" s="300"/>
      <c r="C40" s="300"/>
      <c r="D40" s="300"/>
      <c r="E40" s="300"/>
      <c r="F40" s="300"/>
      <c r="G40" s="300"/>
      <c r="H40" s="300"/>
      <c r="I40" s="300"/>
      <c r="J40" s="300"/>
      <c r="K40" s="300"/>
    </row>
    <row r="41" spans="1:11">
      <c r="A41" s="300"/>
      <c r="B41" s="300"/>
      <c r="C41" s="300"/>
      <c r="D41" s="300"/>
      <c r="E41" s="300"/>
      <c r="F41" s="300"/>
      <c r="G41" s="300"/>
      <c r="H41" s="300"/>
      <c r="I41" s="300"/>
      <c r="J41" s="300"/>
      <c r="K41" s="300"/>
    </row>
    <row r="42" spans="1:11">
      <c r="A42" s="300"/>
      <c r="B42" s="300"/>
      <c r="C42" s="302"/>
      <c r="D42" s="300"/>
      <c r="E42" s="300"/>
      <c r="F42" s="300"/>
      <c r="G42" s="300"/>
      <c r="H42" s="300"/>
      <c r="I42" s="300"/>
      <c r="J42" s="300"/>
      <c r="K42" s="300"/>
    </row>
    <row r="43" spans="1:11">
      <c r="A43" s="300"/>
      <c r="B43" s="300"/>
      <c r="C43" s="300"/>
      <c r="D43" s="300"/>
      <c r="E43" s="300"/>
      <c r="F43" s="300"/>
      <c r="G43" s="300"/>
      <c r="H43" s="300"/>
      <c r="I43" s="300"/>
      <c r="J43" s="300"/>
      <c r="K43" s="300"/>
    </row>
    <row r="44" spans="1:11">
      <c r="A44" s="300"/>
      <c r="B44" s="300"/>
      <c r="C44" s="300"/>
      <c r="D44" s="300"/>
      <c r="E44" s="300"/>
      <c r="F44" s="300"/>
      <c r="G44" s="300"/>
      <c r="H44" s="300"/>
      <c r="I44" s="300"/>
      <c r="J44" s="300"/>
      <c r="K44" s="300"/>
    </row>
    <row r="45" spans="1:11">
      <c r="A45" s="300"/>
      <c r="B45" s="300"/>
      <c r="C45" s="300"/>
      <c r="D45" s="300"/>
      <c r="E45" s="300"/>
      <c r="F45" s="300"/>
      <c r="G45" s="300"/>
      <c r="H45" s="300"/>
      <c r="I45" s="300"/>
      <c r="J45" s="300"/>
      <c r="K45" s="300"/>
    </row>
    <row r="46" spans="1:11">
      <c r="A46" s="300"/>
      <c r="B46" s="300"/>
      <c r="C46" s="305" t="s">
        <v>223</v>
      </c>
      <c r="D46" s="300"/>
      <c r="E46" s="300"/>
      <c r="F46" s="300"/>
      <c r="G46" s="300"/>
      <c r="H46" s="300"/>
      <c r="I46" s="300"/>
      <c r="J46" s="300"/>
      <c r="K46" s="300"/>
    </row>
    <row r="47" spans="1:11">
      <c r="A47" s="300"/>
      <c r="B47" s="300"/>
      <c r="C47" s="300"/>
      <c r="D47" s="300"/>
      <c r="E47" s="300"/>
      <c r="F47" s="300"/>
      <c r="G47" s="300"/>
      <c r="H47" s="300"/>
      <c r="I47" s="300"/>
      <c r="J47" s="300"/>
      <c r="K47" s="300"/>
    </row>
    <row r="48" spans="1:11">
      <c r="A48" s="300"/>
      <c r="B48" s="300"/>
      <c r="C48" s="300"/>
      <c r="D48" s="300"/>
      <c r="E48" s="300"/>
      <c r="F48" s="300"/>
      <c r="G48" s="300"/>
      <c r="H48" s="300"/>
      <c r="I48" s="300"/>
      <c r="J48" s="300"/>
      <c r="K48" s="300"/>
    </row>
    <row r="49" spans="1:11">
      <c r="A49" s="300"/>
      <c r="B49" s="300"/>
      <c r="C49" s="300"/>
      <c r="D49" s="300"/>
      <c r="E49" s="300"/>
      <c r="F49" s="300"/>
      <c r="G49" s="300"/>
      <c r="H49" s="300"/>
      <c r="I49" s="300"/>
      <c r="J49" s="300"/>
      <c r="K49" s="300"/>
    </row>
    <row r="50" spans="1:11">
      <c r="A50" s="300"/>
      <c r="B50" s="300"/>
      <c r="C50" s="300"/>
      <c r="D50" s="300"/>
      <c r="E50" s="300"/>
      <c r="F50" s="300"/>
      <c r="G50" s="300"/>
      <c r="H50" s="300"/>
      <c r="I50" s="300"/>
      <c r="J50" s="300"/>
      <c r="K50" s="300"/>
    </row>
    <row r="51" spans="1:11">
      <c r="A51" s="300"/>
      <c r="B51" s="300"/>
      <c r="C51" s="300"/>
      <c r="D51" s="300"/>
      <c r="E51" s="300"/>
      <c r="F51" s="300"/>
      <c r="G51" s="300"/>
      <c r="H51" s="300"/>
      <c r="I51" s="300"/>
      <c r="J51" s="300"/>
      <c r="K51" s="300"/>
    </row>
  </sheetData>
  <mergeCells count="5">
    <mergeCell ref="C4:I4"/>
    <mergeCell ref="B13:I13"/>
    <mergeCell ref="A23:K25"/>
    <mergeCell ref="C5:I5"/>
    <mergeCell ref="C6:I6"/>
  </mergeCells>
  <pageMargins left="0.2" right="0.2" top="0.25" bottom="0.2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1:K64"/>
  <sheetViews>
    <sheetView topLeftCell="A37" workbookViewId="0">
      <selection activeCell="J24" sqref="J24"/>
    </sheetView>
  </sheetViews>
  <sheetFormatPr defaultRowHeight="15"/>
  <cols>
    <col min="1" max="1" width="3.7109375" customWidth="1"/>
    <col min="2" max="2" width="38.5703125" style="19" bestFit="1" customWidth="1"/>
    <col min="3" max="3" width="11.28515625" style="19" bestFit="1" customWidth="1"/>
    <col min="4" max="4" width="10" style="19" bestFit="1" customWidth="1"/>
    <col min="5" max="5" width="11.28515625" style="19" bestFit="1" customWidth="1"/>
    <col min="6" max="6" width="10" style="19" bestFit="1" customWidth="1"/>
    <col min="7" max="7" width="7.5703125" style="19" bestFit="1" customWidth="1"/>
    <col min="10" max="10" width="10.5703125" bestFit="1" customWidth="1"/>
    <col min="11" max="11" width="11.5703125" bestFit="1" customWidth="1"/>
  </cols>
  <sheetData>
    <row r="1" spans="2:7" ht="15.75">
      <c r="B1" s="50" t="s">
        <v>66</v>
      </c>
    </row>
    <row r="3" spans="2:7" ht="26.25">
      <c r="B3" s="3" t="s">
        <v>0</v>
      </c>
      <c r="C3" s="3" t="s">
        <v>1</v>
      </c>
      <c r="D3" s="3" t="s">
        <v>2</v>
      </c>
      <c r="E3" s="3" t="s">
        <v>3</v>
      </c>
      <c r="F3" s="3" t="s">
        <v>4</v>
      </c>
      <c r="G3" s="3" t="s">
        <v>5</v>
      </c>
    </row>
    <row r="4" spans="2:7">
      <c r="B4" s="4" t="s">
        <v>6</v>
      </c>
      <c r="C4" s="5">
        <v>1</v>
      </c>
      <c r="D4" s="5">
        <v>2</v>
      </c>
      <c r="E4" s="5">
        <v>3</v>
      </c>
      <c r="F4" s="5">
        <v>4</v>
      </c>
      <c r="G4" s="5" t="s">
        <v>7</v>
      </c>
    </row>
    <row r="5" spans="2:7">
      <c r="B5" s="6" t="s">
        <v>8</v>
      </c>
      <c r="C5" s="48">
        <v>69493</v>
      </c>
      <c r="D5" s="17">
        <v>16849.29</v>
      </c>
      <c r="E5" s="17">
        <f>C5-D5</f>
        <v>52643.71</v>
      </c>
      <c r="F5" s="17">
        <v>16849.29</v>
      </c>
      <c r="G5" s="7">
        <f>F5/C5</f>
        <v>0.24246024779474193</v>
      </c>
    </row>
    <row r="6" spans="2:7">
      <c r="B6" s="8" t="s">
        <v>9</v>
      </c>
      <c r="C6" s="48">
        <v>95795</v>
      </c>
      <c r="D6" s="17">
        <v>24637.84</v>
      </c>
      <c r="E6" s="17">
        <f t="shared" ref="E6:E16" si="0">C6-D6</f>
        <v>71157.16</v>
      </c>
      <c r="F6" s="17">
        <v>24637.84</v>
      </c>
      <c r="G6" s="7">
        <f t="shared" ref="G6:G16" si="1">F6/C6</f>
        <v>0.25719338170050632</v>
      </c>
    </row>
    <row r="7" spans="2:7">
      <c r="B7" s="8" t="s">
        <v>10</v>
      </c>
      <c r="C7" s="48">
        <v>60228</v>
      </c>
      <c r="D7" s="17">
        <v>14589.63</v>
      </c>
      <c r="E7" s="17">
        <f t="shared" si="0"/>
        <v>45638.37</v>
      </c>
      <c r="F7" s="17">
        <v>14589.63</v>
      </c>
      <c r="G7" s="7">
        <f t="shared" si="1"/>
        <v>0.24223998804542737</v>
      </c>
    </row>
    <row r="8" spans="2:7">
      <c r="B8" s="8" t="s">
        <v>11</v>
      </c>
      <c r="C8" s="48">
        <v>57597</v>
      </c>
      <c r="D8" s="17">
        <v>14354.12</v>
      </c>
      <c r="E8" s="17">
        <f t="shared" si="0"/>
        <v>43242.879999999997</v>
      </c>
      <c r="F8" s="17">
        <v>14354.12</v>
      </c>
      <c r="G8" s="7">
        <f t="shared" si="1"/>
        <v>0.24921645224577671</v>
      </c>
    </row>
    <row r="9" spans="2:7">
      <c r="B9" s="8" t="s">
        <v>12</v>
      </c>
      <c r="C9" s="48">
        <v>68321</v>
      </c>
      <c r="D9" s="17">
        <v>20853.330000000002</v>
      </c>
      <c r="E9" s="17">
        <f t="shared" si="0"/>
        <v>47467.67</v>
      </c>
      <c r="F9" s="17">
        <v>20853.330000000002</v>
      </c>
      <c r="G9" s="7">
        <f t="shared" si="1"/>
        <v>0.30522577245649218</v>
      </c>
    </row>
    <row r="10" spans="2:7">
      <c r="B10" s="8" t="s">
        <v>13</v>
      </c>
      <c r="C10" s="48">
        <v>6525</v>
      </c>
      <c r="D10" s="17">
        <v>1773.03</v>
      </c>
      <c r="E10" s="17">
        <f t="shared" si="0"/>
        <v>4751.97</v>
      </c>
      <c r="F10" s="17">
        <v>1773.03</v>
      </c>
      <c r="G10" s="7">
        <f t="shared" si="1"/>
        <v>0.27172873563218392</v>
      </c>
    </row>
    <row r="11" spans="2:7">
      <c r="B11" s="8" t="s">
        <v>14</v>
      </c>
      <c r="C11" s="48">
        <v>29383</v>
      </c>
      <c r="D11" s="17">
        <v>6914.07</v>
      </c>
      <c r="E11" s="17">
        <f t="shared" si="0"/>
        <v>22468.93</v>
      </c>
      <c r="F11" s="17">
        <v>6914.07</v>
      </c>
      <c r="G11" s="7">
        <f t="shared" si="1"/>
        <v>0.23530851172446651</v>
      </c>
    </row>
    <row r="12" spans="2:7">
      <c r="B12" s="8" t="s">
        <v>15</v>
      </c>
      <c r="C12" s="48">
        <v>21947</v>
      </c>
      <c r="D12" s="17">
        <v>5315.57</v>
      </c>
      <c r="E12" s="17">
        <f t="shared" si="0"/>
        <v>16631.43</v>
      </c>
      <c r="F12" s="17">
        <v>5315.57</v>
      </c>
      <c r="G12" s="7">
        <f t="shared" si="1"/>
        <v>0.24220030072447257</v>
      </c>
    </row>
    <row r="13" spans="2:7">
      <c r="B13" s="8" t="s">
        <v>16</v>
      </c>
      <c r="C13" s="48">
        <v>55356</v>
      </c>
      <c r="D13" s="17">
        <v>12464.46</v>
      </c>
      <c r="E13" s="17">
        <f t="shared" si="0"/>
        <v>42891.54</v>
      </c>
      <c r="F13" s="17">
        <v>12464.46</v>
      </c>
      <c r="G13" s="7">
        <f t="shared" si="1"/>
        <v>0.22516908736180358</v>
      </c>
    </row>
    <row r="14" spans="2:7">
      <c r="B14" s="8" t="s">
        <v>65</v>
      </c>
      <c r="C14" s="17">
        <v>230041</v>
      </c>
      <c r="D14" s="17">
        <v>55655.4</v>
      </c>
      <c r="E14" s="17">
        <f t="shared" si="0"/>
        <v>174385.6</v>
      </c>
      <c r="F14" s="17">
        <v>55655.4</v>
      </c>
      <c r="G14" s="7">
        <f t="shared" si="1"/>
        <v>0.24193687212279552</v>
      </c>
    </row>
    <row r="15" spans="2:7">
      <c r="B15" s="8" t="s">
        <v>17</v>
      </c>
      <c r="C15" s="17">
        <v>18907</v>
      </c>
      <c r="D15" s="17">
        <v>3687.54</v>
      </c>
      <c r="E15" s="17">
        <f t="shared" si="0"/>
        <v>15219.46</v>
      </c>
      <c r="F15" s="17">
        <v>3687.54</v>
      </c>
      <c r="G15" s="7">
        <f t="shared" si="1"/>
        <v>0.19503570106309831</v>
      </c>
    </row>
    <row r="16" spans="2:7">
      <c r="B16" s="8" t="s">
        <v>27</v>
      </c>
      <c r="C16" s="17">
        <v>805603</v>
      </c>
      <c r="D16" s="17">
        <v>194024.26</v>
      </c>
      <c r="E16" s="17">
        <f t="shared" si="0"/>
        <v>611578.74</v>
      </c>
      <c r="F16" s="17">
        <v>194024.26</v>
      </c>
      <c r="G16" s="7">
        <f t="shared" si="1"/>
        <v>0.24084351721629638</v>
      </c>
    </row>
    <row r="17" spans="2:10">
      <c r="B17" s="9" t="s">
        <v>18</v>
      </c>
      <c r="C17" s="10">
        <f>SUM(C5:C16)</f>
        <v>1519196</v>
      </c>
      <c r="D17" s="10">
        <f>SUM(D5:D16)</f>
        <v>371118.54000000004</v>
      </c>
      <c r="E17" s="10">
        <f>C17-D17</f>
        <v>1148077.46</v>
      </c>
      <c r="F17" s="10">
        <f>SUM(F5:F16)</f>
        <v>371118.54000000004</v>
      </c>
      <c r="G17" s="11">
        <f>F17/C17</f>
        <v>0.24428614872603668</v>
      </c>
    </row>
    <row r="18" spans="2:10" ht="25.5">
      <c r="B18" s="15" t="s">
        <v>19</v>
      </c>
      <c r="C18" s="14" t="s">
        <v>1</v>
      </c>
      <c r="D18" s="14" t="s">
        <v>2</v>
      </c>
      <c r="E18" s="14" t="s">
        <v>3</v>
      </c>
      <c r="F18" s="14" t="s">
        <v>4</v>
      </c>
      <c r="G18" s="5" t="s">
        <v>5</v>
      </c>
    </row>
    <row r="19" spans="2:10">
      <c r="B19" s="6" t="s">
        <v>8</v>
      </c>
      <c r="C19" s="17">
        <v>23000</v>
      </c>
      <c r="D19" s="17">
        <v>5750</v>
      </c>
      <c r="E19" s="20">
        <f>C19-D19</f>
        <v>17250</v>
      </c>
      <c r="F19" s="17">
        <v>5713.68</v>
      </c>
      <c r="G19" s="21">
        <f>F19/C19</f>
        <v>0.24842086956521742</v>
      </c>
      <c r="J19" s="2"/>
    </row>
    <row r="20" spans="2:10">
      <c r="B20" s="8" t="s">
        <v>9</v>
      </c>
      <c r="C20" s="17">
        <v>59617</v>
      </c>
      <c r="D20" s="17">
        <v>9833.33</v>
      </c>
      <c r="E20" s="20">
        <f t="shared" ref="E20:E30" si="2">C20-D20</f>
        <v>49783.67</v>
      </c>
      <c r="F20" s="17">
        <v>4680.0200000000004</v>
      </c>
      <c r="G20" s="21">
        <f t="shared" ref="G20:G30" si="3">F20/C20</f>
        <v>7.8501434154687424E-2</v>
      </c>
    </row>
    <row r="21" spans="2:10">
      <c r="B21" s="8" t="s">
        <v>10</v>
      </c>
      <c r="C21" s="17">
        <v>6000</v>
      </c>
      <c r="D21" s="17">
        <v>1250</v>
      </c>
      <c r="E21" s="20">
        <f t="shared" si="2"/>
        <v>4750</v>
      </c>
      <c r="F21" s="17">
        <v>864.85</v>
      </c>
      <c r="G21" s="21">
        <f t="shared" si="3"/>
        <v>0.14414166666666667</v>
      </c>
    </row>
    <row r="22" spans="2:10">
      <c r="B22" s="8" t="s">
        <v>11</v>
      </c>
      <c r="C22" s="17">
        <v>3000</v>
      </c>
      <c r="D22" s="17">
        <v>750</v>
      </c>
      <c r="E22" s="20">
        <f t="shared" si="2"/>
        <v>2250</v>
      </c>
      <c r="F22" s="17">
        <v>594.55999999999995</v>
      </c>
      <c r="G22" s="21">
        <f t="shared" si="3"/>
        <v>0.19818666666666665</v>
      </c>
    </row>
    <row r="23" spans="2:10">
      <c r="B23" s="8" t="s">
        <v>12</v>
      </c>
      <c r="C23" s="17">
        <v>60000</v>
      </c>
      <c r="D23" s="17">
        <v>9583.33</v>
      </c>
      <c r="E23" s="20">
        <f t="shared" si="2"/>
        <v>50416.67</v>
      </c>
      <c r="F23" s="17">
        <v>10186.84</v>
      </c>
      <c r="G23" s="21">
        <f t="shared" si="3"/>
        <v>0.16978066666666666</v>
      </c>
    </row>
    <row r="24" spans="2:10">
      <c r="B24" s="8" t="s">
        <v>13</v>
      </c>
      <c r="C24" s="17">
        <v>500</v>
      </c>
      <c r="D24" s="17">
        <v>125</v>
      </c>
      <c r="E24" s="20">
        <f t="shared" si="2"/>
        <v>375</v>
      </c>
      <c r="F24" s="18">
        <v>0</v>
      </c>
      <c r="G24" s="21">
        <f t="shared" si="3"/>
        <v>0</v>
      </c>
    </row>
    <row r="25" spans="2:10">
      <c r="B25" s="8" t="s">
        <v>14</v>
      </c>
      <c r="C25" s="17">
        <v>3500</v>
      </c>
      <c r="D25" s="17">
        <v>950</v>
      </c>
      <c r="E25" s="20">
        <f t="shared" si="2"/>
        <v>2550</v>
      </c>
      <c r="F25" s="17">
        <v>306.27</v>
      </c>
      <c r="G25" s="21">
        <f t="shared" si="3"/>
        <v>8.7505714285714284E-2</v>
      </c>
    </row>
    <row r="26" spans="2:10">
      <c r="B26" s="8" t="s">
        <v>15</v>
      </c>
      <c r="C26" s="17">
        <v>2000</v>
      </c>
      <c r="D26" s="17">
        <v>500</v>
      </c>
      <c r="E26" s="20">
        <f t="shared" si="2"/>
        <v>1500</v>
      </c>
      <c r="F26" s="18">
        <v>0</v>
      </c>
      <c r="G26" s="21">
        <f t="shared" si="3"/>
        <v>0</v>
      </c>
    </row>
    <row r="27" spans="2:10">
      <c r="B27" s="8" t="s">
        <v>16</v>
      </c>
      <c r="C27" s="17">
        <v>12000</v>
      </c>
      <c r="D27" s="17">
        <v>2000</v>
      </c>
      <c r="E27" s="20">
        <f t="shared" si="2"/>
        <v>10000</v>
      </c>
      <c r="F27" s="17">
        <v>950</v>
      </c>
      <c r="G27" s="21">
        <f t="shared" si="3"/>
        <v>7.9166666666666663E-2</v>
      </c>
    </row>
    <row r="28" spans="2:10">
      <c r="B28" s="8" t="s">
        <v>65</v>
      </c>
      <c r="C28" s="17">
        <v>65219</v>
      </c>
      <c r="D28" s="17">
        <v>13775.58</v>
      </c>
      <c r="E28" s="20">
        <f t="shared" si="2"/>
        <v>51443.42</v>
      </c>
      <c r="F28" s="17">
        <v>9830.02</v>
      </c>
      <c r="G28" s="21">
        <f t="shared" si="3"/>
        <v>0.15072325549303117</v>
      </c>
    </row>
    <row r="29" spans="2:10">
      <c r="B29" s="8" t="s">
        <v>17</v>
      </c>
      <c r="C29" s="17">
        <v>3000</v>
      </c>
      <c r="D29" s="17">
        <v>700</v>
      </c>
      <c r="E29" s="20">
        <f t="shared" si="2"/>
        <v>2300</v>
      </c>
      <c r="F29" s="17">
        <v>233.34</v>
      </c>
      <c r="G29" s="21">
        <f t="shared" si="3"/>
        <v>7.7780000000000002E-2</v>
      </c>
    </row>
    <row r="30" spans="2:10">
      <c r="B30" s="8" t="s">
        <v>27</v>
      </c>
      <c r="C30" s="17">
        <v>65400</v>
      </c>
      <c r="D30" s="17">
        <v>13061.88</v>
      </c>
      <c r="E30" s="20">
        <f t="shared" si="2"/>
        <v>52338.12</v>
      </c>
      <c r="F30" s="17">
        <v>14853.16</v>
      </c>
      <c r="G30" s="21">
        <f t="shared" si="3"/>
        <v>0.2271125382262997</v>
      </c>
    </row>
    <row r="31" spans="2:10">
      <c r="B31" s="9" t="s">
        <v>20</v>
      </c>
      <c r="C31" s="16">
        <f>SUM(C19:C30)</f>
        <v>303236</v>
      </c>
      <c r="D31" s="16">
        <f>SUM(D19:D30)</f>
        <v>58279.12</v>
      </c>
      <c r="E31" s="16">
        <f>SUM(E19:E30)</f>
        <v>244956.88</v>
      </c>
      <c r="F31" s="16">
        <f>SUM(F19:F30)</f>
        <v>48212.740000000005</v>
      </c>
      <c r="G31" s="22">
        <f>F31/C31</f>
        <v>0.15899411679352057</v>
      </c>
    </row>
    <row r="32" spans="2:10" ht="25.5">
      <c r="B32" s="15" t="s">
        <v>21</v>
      </c>
      <c r="C32" s="14" t="s">
        <v>1</v>
      </c>
      <c r="D32" s="14" t="s">
        <v>2</v>
      </c>
      <c r="E32" s="14" t="s">
        <v>3</v>
      </c>
      <c r="F32" s="14" t="s">
        <v>4</v>
      </c>
      <c r="G32" s="14" t="s">
        <v>5</v>
      </c>
    </row>
    <row r="33" spans="2:11">
      <c r="B33" s="8" t="s">
        <v>9</v>
      </c>
      <c r="C33" s="23">
        <v>39368</v>
      </c>
      <c r="D33" s="20">
        <v>8150</v>
      </c>
      <c r="E33" s="20">
        <f>C33-D33</f>
        <v>31218</v>
      </c>
      <c r="F33" s="23">
        <v>8963.18</v>
      </c>
      <c r="G33" s="25">
        <f>F33/C33</f>
        <v>0.22767679333468807</v>
      </c>
    </row>
    <row r="34" spans="2:11">
      <c r="B34" s="8" t="s">
        <v>65</v>
      </c>
      <c r="C34" s="23">
        <v>6350</v>
      </c>
      <c r="D34" s="20">
        <v>2000</v>
      </c>
      <c r="E34" s="20">
        <f t="shared" ref="E34:E36" si="4">C34-D34</f>
        <v>4350</v>
      </c>
      <c r="F34" s="23">
        <v>583</v>
      </c>
      <c r="G34" s="25">
        <f t="shared" ref="G34:G36" si="5">F34/C34</f>
        <v>9.1811023622047239E-2</v>
      </c>
    </row>
    <row r="35" spans="2:11">
      <c r="B35" s="8" t="s">
        <v>17</v>
      </c>
      <c r="C35" s="23">
        <v>1000</v>
      </c>
      <c r="D35" s="20">
        <v>200</v>
      </c>
      <c r="E35" s="20">
        <f t="shared" si="4"/>
        <v>800</v>
      </c>
      <c r="F35" s="23">
        <v>20</v>
      </c>
      <c r="G35" s="25">
        <f t="shared" si="5"/>
        <v>0.02</v>
      </c>
    </row>
    <row r="36" spans="2:11">
      <c r="B36" s="8" t="s">
        <v>27</v>
      </c>
      <c r="C36" s="23">
        <v>13282</v>
      </c>
      <c r="D36" s="20">
        <v>3200</v>
      </c>
      <c r="E36" s="20">
        <f t="shared" si="4"/>
        <v>10082</v>
      </c>
      <c r="F36" s="23">
        <v>991</v>
      </c>
      <c r="G36" s="25">
        <f t="shared" si="5"/>
        <v>7.4612257190182205E-2</v>
      </c>
    </row>
    <row r="37" spans="2:11">
      <c r="B37" s="9" t="s">
        <v>22</v>
      </c>
      <c r="C37" s="24">
        <f>SUM(C33:C36)</f>
        <v>60000</v>
      </c>
      <c r="D37" s="24">
        <f>SUM(D33:D36)</f>
        <v>13550</v>
      </c>
      <c r="E37" s="24">
        <f>SUM(E33:E36)</f>
        <v>46450</v>
      </c>
      <c r="F37" s="24">
        <f>SUM(F33:F36)</f>
        <v>10557.18</v>
      </c>
      <c r="G37" s="26">
        <f>F37/C37</f>
        <v>0.175953</v>
      </c>
    </row>
    <row r="38" spans="2:11" ht="26.25">
      <c r="B38" s="15" t="s">
        <v>23</v>
      </c>
      <c r="C38" s="5" t="s">
        <v>1</v>
      </c>
      <c r="D38" s="14" t="s">
        <v>2</v>
      </c>
      <c r="E38" s="14" t="s">
        <v>3</v>
      </c>
      <c r="F38" s="14" t="s">
        <v>4</v>
      </c>
      <c r="G38" s="14" t="s">
        <v>5</v>
      </c>
    </row>
    <row r="39" spans="2:11">
      <c r="B39" s="6" t="s">
        <v>8</v>
      </c>
      <c r="C39" s="17">
        <v>36000</v>
      </c>
      <c r="D39" s="17">
        <v>6000</v>
      </c>
      <c r="E39" s="18">
        <f>C39-D39</f>
        <v>30000</v>
      </c>
      <c r="F39" s="17">
        <v>4600</v>
      </c>
      <c r="G39" s="7">
        <f>F39/C39</f>
        <v>0.12777777777777777</v>
      </c>
    </row>
    <row r="40" spans="2:11">
      <c r="B40" s="8" t="s">
        <v>14</v>
      </c>
      <c r="C40" s="17">
        <v>10104</v>
      </c>
      <c r="D40" s="17">
        <v>1684</v>
      </c>
      <c r="E40" s="18">
        <f t="shared" ref="E40:E41" si="6">C40-D40</f>
        <v>8420</v>
      </c>
      <c r="F40" s="17">
        <v>0</v>
      </c>
      <c r="G40" s="7">
        <v>0</v>
      </c>
    </row>
    <row r="41" spans="2:11">
      <c r="B41" s="13" t="s">
        <v>27</v>
      </c>
      <c r="C41" s="17">
        <v>15000</v>
      </c>
      <c r="D41" s="17">
        <v>2500</v>
      </c>
      <c r="E41" s="18">
        <f t="shared" si="6"/>
        <v>12500</v>
      </c>
      <c r="F41" s="17">
        <v>0</v>
      </c>
      <c r="G41" s="7">
        <v>0</v>
      </c>
    </row>
    <row r="42" spans="2:11">
      <c r="B42" s="9" t="s">
        <v>24</v>
      </c>
      <c r="C42" s="16">
        <f>SUM(C39:C41)</f>
        <v>61104</v>
      </c>
      <c r="D42" s="16">
        <f>SUM(D39:D41)</f>
        <v>10184</v>
      </c>
      <c r="E42" s="16">
        <f>SUM(E39:E41)</f>
        <v>50920</v>
      </c>
      <c r="F42" s="16">
        <f>SUM(F39:F41)</f>
        <v>4600</v>
      </c>
      <c r="G42" s="11">
        <f>F42/C42</f>
        <v>7.5281487300340399E-2</v>
      </c>
    </row>
    <row r="43" spans="2:11" ht="26.25">
      <c r="B43" s="15" t="s">
        <v>25</v>
      </c>
      <c r="C43" s="5" t="s">
        <v>1</v>
      </c>
      <c r="D43" s="14" t="s">
        <v>2</v>
      </c>
      <c r="E43" s="14" t="s">
        <v>3</v>
      </c>
      <c r="F43" s="14" t="s">
        <v>4</v>
      </c>
      <c r="G43" s="14" t="s">
        <v>5</v>
      </c>
    </row>
    <row r="44" spans="2:11">
      <c r="B44" s="8" t="s">
        <v>12</v>
      </c>
      <c r="C44" s="17">
        <v>40000</v>
      </c>
      <c r="D44" s="20">
        <v>12500.03</v>
      </c>
      <c r="E44" s="18">
        <f>C44-D44</f>
        <v>27499.97</v>
      </c>
      <c r="F44" s="17">
        <v>0</v>
      </c>
      <c r="G44" s="7">
        <f>F44/C44</f>
        <v>0</v>
      </c>
    </row>
    <row r="45" spans="2:11">
      <c r="B45" s="8" t="s">
        <v>16</v>
      </c>
      <c r="C45" s="17">
        <v>434772</v>
      </c>
      <c r="D45" s="20">
        <v>124007.77</v>
      </c>
      <c r="E45" s="18">
        <f t="shared" ref="E45:E47" si="7">C45-D45</f>
        <v>310764.23</v>
      </c>
      <c r="F45" s="17">
        <v>60162.9</v>
      </c>
      <c r="G45" s="7">
        <f t="shared" ref="G45:G47" si="8">F45/C45</f>
        <v>0.13837804642433277</v>
      </c>
      <c r="I45" s="2"/>
      <c r="K45" s="1"/>
    </row>
    <row r="46" spans="2:11">
      <c r="B46" s="8" t="s">
        <v>65</v>
      </c>
      <c r="C46" s="17">
        <v>30000</v>
      </c>
      <c r="D46" s="20">
        <v>11500.01</v>
      </c>
      <c r="E46" s="18">
        <f t="shared" si="7"/>
        <v>18499.989999999998</v>
      </c>
      <c r="F46" s="17">
        <v>0</v>
      </c>
      <c r="G46" s="7">
        <f t="shared" si="8"/>
        <v>0</v>
      </c>
      <c r="K46" s="1"/>
    </row>
    <row r="47" spans="2:11">
      <c r="B47" s="8" t="s">
        <v>27</v>
      </c>
      <c r="C47" s="17">
        <v>125000</v>
      </c>
      <c r="D47" s="20">
        <v>52500</v>
      </c>
      <c r="E47" s="18">
        <f t="shared" si="7"/>
        <v>72500</v>
      </c>
      <c r="F47" s="17">
        <v>0</v>
      </c>
      <c r="G47" s="7">
        <f t="shared" si="8"/>
        <v>0</v>
      </c>
      <c r="K47" s="1"/>
    </row>
    <row r="48" spans="2:11">
      <c r="B48" s="9" t="s">
        <v>26</v>
      </c>
      <c r="C48" s="16">
        <f>SUM(C44:C47)</f>
        <v>629772</v>
      </c>
      <c r="D48" s="24">
        <f>SUM(D44:D47)</f>
        <v>200507.81000000003</v>
      </c>
      <c r="E48" s="16">
        <f>C48-D48</f>
        <v>429264.18999999994</v>
      </c>
      <c r="F48" s="16">
        <f>SUM(F44:F47)</f>
        <v>60162.9</v>
      </c>
      <c r="G48" s="11">
        <f>F48/C48</f>
        <v>9.5531239877288926E-2</v>
      </c>
    </row>
    <row r="49" spans="2:11" ht="26.25">
      <c r="B49" s="15" t="s">
        <v>62</v>
      </c>
      <c r="C49" s="5" t="s">
        <v>1</v>
      </c>
      <c r="D49" s="14" t="s">
        <v>2</v>
      </c>
      <c r="E49" s="14" t="s">
        <v>3</v>
      </c>
      <c r="F49" s="14" t="s">
        <v>4</v>
      </c>
      <c r="G49" s="14" t="s">
        <v>5</v>
      </c>
      <c r="K49" s="1"/>
    </row>
    <row r="50" spans="2:11">
      <c r="B50" s="6" t="s">
        <v>8</v>
      </c>
      <c r="C50" s="48">
        <v>1718</v>
      </c>
      <c r="D50" s="48">
        <v>0</v>
      </c>
      <c r="E50" s="48">
        <v>1718</v>
      </c>
      <c r="F50" s="48">
        <v>0</v>
      </c>
      <c r="G50" s="7">
        <f>F50/C50</f>
        <v>0</v>
      </c>
      <c r="K50" s="1"/>
    </row>
    <row r="51" spans="2:11">
      <c r="B51" s="8" t="s">
        <v>10</v>
      </c>
      <c r="C51" s="48">
        <v>1207</v>
      </c>
      <c r="D51" s="48">
        <v>0</v>
      </c>
      <c r="E51" s="48">
        <v>1207</v>
      </c>
      <c r="F51" s="48">
        <v>0</v>
      </c>
      <c r="G51" s="7">
        <f t="shared" ref="G51:G58" si="9">F51/C51</f>
        <v>0</v>
      </c>
      <c r="K51" s="1"/>
    </row>
    <row r="52" spans="2:11">
      <c r="B52" s="8" t="s">
        <v>11</v>
      </c>
      <c r="C52" s="48">
        <v>1792</v>
      </c>
      <c r="D52" s="48">
        <v>0</v>
      </c>
      <c r="E52" s="48">
        <v>1792</v>
      </c>
      <c r="F52" s="48">
        <v>0</v>
      </c>
      <c r="G52" s="7">
        <f t="shared" si="9"/>
        <v>0</v>
      </c>
      <c r="K52" s="1"/>
    </row>
    <row r="53" spans="2:11">
      <c r="B53" s="8" t="s">
        <v>13</v>
      </c>
      <c r="C53" s="48">
        <v>148</v>
      </c>
      <c r="D53" s="48">
        <v>0</v>
      </c>
      <c r="E53" s="48">
        <v>148</v>
      </c>
      <c r="F53" s="48">
        <v>0</v>
      </c>
      <c r="G53" s="7">
        <f t="shared" si="9"/>
        <v>0</v>
      </c>
      <c r="K53" s="1"/>
    </row>
    <row r="54" spans="2:11">
      <c r="B54" s="8" t="s">
        <v>14</v>
      </c>
      <c r="C54" s="48">
        <v>1567</v>
      </c>
      <c r="D54" s="48">
        <v>0</v>
      </c>
      <c r="E54" s="48">
        <v>1567</v>
      </c>
      <c r="F54" s="48">
        <v>0</v>
      </c>
      <c r="G54" s="7">
        <f t="shared" si="9"/>
        <v>0</v>
      </c>
      <c r="K54" s="1"/>
    </row>
    <row r="55" spans="2:11">
      <c r="B55" s="8" t="s">
        <v>15</v>
      </c>
      <c r="C55" s="48">
        <v>1104</v>
      </c>
      <c r="D55" s="48">
        <v>0</v>
      </c>
      <c r="E55" s="48">
        <v>1104</v>
      </c>
      <c r="F55" s="48">
        <v>0</v>
      </c>
      <c r="G55" s="7">
        <f t="shared" si="9"/>
        <v>0</v>
      </c>
      <c r="K55" s="1"/>
    </row>
    <row r="56" spans="2:11">
      <c r="B56" s="8" t="s">
        <v>65</v>
      </c>
      <c r="C56" s="48">
        <v>19545.5</v>
      </c>
      <c r="D56" s="48">
        <v>0</v>
      </c>
      <c r="E56" s="48">
        <v>19545.5</v>
      </c>
      <c r="F56" s="48">
        <v>0</v>
      </c>
      <c r="G56" s="7">
        <f t="shared" si="9"/>
        <v>0</v>
      </c>
      <c r="K56" s="1"/>
    </row>
    <row r="57" spans="2:11">
      <c r="B57" s="8" t="s">
        <v>17</v>
      </c>
      <c r="C57" s="48">
        <v>165</v>
      </c>
      <c r="D57" s="48">
        <v>0</v>
      </c>
      <c r="E57" s="48">
        <v>165</v>
      </c>
      <c r="F57" s="48">
        <v>0</v>
      </c>
      <c r="G57" s="7">
        <f t="shared" si="9"/>
        <v>0</v>
      </c>
      <c r="K57" s="1"/>
    </row>
    <row r="58" spans="2:11">
      <c r="B58" s="8" t="s">
        <v>27</v>
      </c>
      <c r="C58" s="48">
        <v>141540.5</v>
      </c>
      <c r="D58" s="48">
        <v>0</v>
      </c>
      <c r="E58" s="48">
        <v>141540.5</v>
      </c>
      <c r="F58" s="48">
        <v>0</v>
      </c>
      <c r="G58" s="7">
        <f t="shared" si="9"/>
        <v>0</v>
      </c>
      <c r="K58" s="1"/>
    </row>
    <row r="59" spans="2:11">
      <c r="B59" s="46" t="s">
        <v>63</v>
      </c>
      <c r="C59" s="47">
        <f>SUM(C50:C58)</f>
        <v>168787</v>
      </c>
      <c r="D59" s="47">
        <f t="shared" ref="D59:F59" si="10">SUM(D50:D58)</f>
        <v>0</v>
      </c>
      <c r="E59" s="47">
        <f t="shared" si="10"/>
        <v>168787</v>
      </c>
      <c r="F59" s="47">
        <f t="shared" si="10"/>
        <v>0</v>
      </c>
      <c r="G59" s="45">
        <f>F59/C59</f>
        <v>0</v>
      </c>
      <c r="K59" s="1"/>
    </row>
    <row r="60" spans="2:11">
      <c r="B60" s="6"/>
      <c r="C60" s="6"/>
      <c r="D60" s="6"/>
      <c r="E60" s="6"/>
      <c r="F60" s="6"/>
      <c r="G60" s="6"/>
    </row>
    <row r="61" spans="2:11">
      <c r="B61" s="9" t="s">
        <v>64</v>
      </c>
      <c r="C61" s="10">
        <f>C17+C31+C37+C42+C48+C59</f>
        <v>2742095</v>
      </c>
      <c r="D61" s="10">
        <f t="shared" ref="D61:F61" si="11">D17+D31+D37+D42+D48+D59</f>
        <v>653639.47000000009</v>
      </c>
      <c r="E61" s="10">
        <f t="shared" si="11"/>
        <v>2088455.5299999998</v>
      </c>
      <c r="F61" s="10">
        <f t="shared" si="11"/>
        <v>494651.36000000004</v>
      </c>
      <c r="G61" s="12">
        <f>F61/C61</f>
        <v>0.18039176614960462</v>
      </c>
    </row>
    <row r="64" spans="2:11">
      <c r="C64" s="49"/>
    </row>
  </sheetData>
  <pageMargins left="0.45" right="0.45" top="0.5" bottom="0.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2:H11"/>
  <sheetViews>
    <sheetView workbookViewId="0">
      <selection activeCell="C16" sqref="C16"/>
    </sheetView>
  </sheetViews>
  <sheetFormatPr defaultRowHeight="15"/>
  <cols>
    <col min="1" max="1" width="3.85546875" customWidth="1"/>
    <col min="2" max="2" width="20.7109375" bestFit="1" customWidth="1"/>
    <col min="3" max="3" width="13.140625" bestFit="1" customWidth="1"/>
    <col min="4" max="4" width="11.28515625" bestFit="1" customWidth="1"/>
    <col min="6" max="6" width="13.140625" bestFit="1" customWidth="1"/>
    <col min="7" max="7" width="11.28515625" bestFit="1" customWidth="1"/>
  </cols>
  <sheetData>
    <row r="2" spans="2:8" ht="15.75">
      <c r="B2" s="319" t="s">
        <v>129</v>
      </c>
      <c r="C2" s="320"/>
      <c r="D2" s="320"/>
      <c r="E2" s="320"/>
      <c r="F2" s="320"/>
      <c r="G2" s="320"/>
      <c r="H2" s="320"/>
    </row>
    <row r="4" spans="2:8" ht="30">
      <c r="B4" s="53" t="s">
        <v>119</v>
      </c>
      <c r="C4" s="53" t="s">
        <v>120</v>
      </c>
      <c r="D4" s="54" t="s">
        <v>69</v>
      </c>
      <c r="E4" s="53" t="s">
        <v>5</v>
      </c>
      <c r="F4" s="53" t="s">
        <v>121</v>
      </c>
      <c r="G4" s="54" t="s">
        <v>70</v>
      </c>
      <c r="H4" s="53" t="s">
        <v>5</v>
      </c>
    </row>
    <row r="5" spans="2:8">
      <c r="B5" s="55" t="s">
        <v>122</v>
      </c>
      <c r="C5" s="56">
        <v>1519196</v>
      </c>
      <c r="D5" s="56">
        <v>371118.56</v>
      </c>
      <c r="E5" s="57">
        <f>D5/C5</f>
        <v>0.24428616189089492</v>
      </c>
      <c r="F5" s="56">
        <v>1493148</v>
      </c>
      <c r="G5" s="58">
        <v>364197.27</v>
      </c>
      <c r="H5" s="59">
        <f>G5/F5</f>
        <v>0.24391237171398952</v>
      </c>
    </row>
    <row r="6" spans="2:8">
      <c r="B6" s="55" t="s">
        <v>123</v>
      </c>
      <c r="C6" s="56">
        <v>303236</v>
      </c>
      <c r="D6" s="56">
        <v>48212.74</v>
      </c>
      <c r="E6" s="57">
        <f t="shared" ref="E6:E10" si="0">D6/C6</f>
        <v>0.15899411679352055</v>
      </c>
      <c r="F6" s="56">
        <v>263236</v>
      </c>
      <c r="G6" s="58">
        <v>37810.39</v>
      </c>
      <c r="H6" s="59">
        <f t="shared" ref="H6:H9" si="1">G6/F6</f>
        <v>0.14363685058274703</v>
      </c>
    </row>
    <row r="7" spans="2:8">
      <c r="B7" s="55" t="s">
        <v>124</v>
      </c>
      <c r="C7" s="56">
        <v>60000</v>
      </c>
      <c r="D7" s="56">
        <v>10557.18</v>
      </c>
      <c r="E7" s="57">
        <f t="shared" si="0"/>
        <v>0.175953</v>
      </c>
      <c r="F7" s="56">
        <v>54400</v>
      </c>
      <c r="G7" s="58">
        <v>10532.4</v>
      </c>
      <c r="H7" s="59">
        <f t="shared" si="1"/>
        <v>0.19361029411764705</v>
      </c>
    </row>
    <row r="8" spans="2:8">
      <c r="B8" s="55" t="s">
        <v>125</v>
      </c>
      <c r="C8" s="56">
        <v>61104</v>
      </c>
      <c r="D8" s="56">
        <v>4600</v>
      </c>
      <c r="E8" s="57">
        <f t="shared" si="0"/>
        <v>7.5281487300340399E-2</v>
      </c>
      <c r="F8" s="56">
        <v>61104</v>
      </c>
      <c r="G8" s="58">
        <v>7227</v>
      </c>
      <c r="H8" s="59">
        <f t="shared" si="1"/>
        <v>0.11827376276512176</v>
      </c>
    </row>
    <row r="9" spans="2:8">
      <c r="B9" s="55" t="s">
        <v>126</v>
      </c>
      <c r="C9" s="56">
        <v>629772</v>
      </c>
      <c r="D9" s="56">
        <v>60162.9</v>
      </c>
      <c r="E9" s="57">
        <f t="shared" si="0"/>
        <v>9.5531239877288926E-2</v>
      </c>
      <c r="F9" s="56">
        <v>1044033</v>
      </c>
      <c r="G9" s="58">
        <v>0</v>
      </c>
      <c r="H9" s="59">
        <f t="shared" si="1"/>
        <v>0</v>
      </c>
    </row>
    <row r="10" spans="2:8">
      <c r="B10" s="55" t="s">
        <v>127</v>
      </c>
      <c r="C10" s="56">
        <v>168787</v>
      </c>
      <c r="D10" s="56">
        <v>0</v>
      </c>
      <c r="E10" s="57">
        <f t="shared" si="0"/>
        <v>0</v>
      </c>
      <c r="F10" s="56">
        <v>0</v>
      </c>
      <c r="G10" s="58">
        <v>0</v>
      </c>
      <c r="H10" s="59">
        <v>0</v>
      </c>
    </row>
    <row r="11" spans="2:8">
      <c r="B11" s="60" t="s">
        <v>128</v>
      </c>
      <c r="C11" s="61">
        <f>SUM(C5:C10)</f>
        <v>2742095</v>
      </c>
      <c r="D11" s="61">
        <f>SUM(D5:D10)</f>
        <v>494651.38</v>
      </c>
      <c r="E11" s="62">
        <f>D11/C11</f>
        <v>0.18039177344329793</v>
      </c>
      <c r="F11" s="61">
        <f>SUM(F5:F10)</f>
        <v>2915921</v>
      </c>
      <c r="G11" s="63">
        <f>SUM(G5:G10)</f>
        <v>419767.06000000006</v>
      </c>
      <c r="H11" s="64">
        <f>G11/F11</f>
        <v>0.1439569384767283</v>
      </c>
    </row>
  </sheetData>
  <mergeCells count="1">
    <mergeCell ref="B2:H2"/>
  </mergeCells>
  <pageMargins left="0.2" right="0.2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2:E14"/>
  <sheetViews>
    <sheetView workbookViewId="0">
      <selection activeCell="D26" sqref="D26"/>
    </sheetView>
  </sheetViews>
  <sheetFormatPr defaultRowHeight="15"/>
  <cols>
    <col min="1" max="1" width="4.28515625" style="38" customWidth="1"/>
    <col min="2" max="2" width="38.42578125" bestFit="1" customWidth="1"/>
    <col min="3" max="4" width="12.7109375" bestFit="1" customWidth="1"/>
  </cols>
  <sheetData>
    <row r="2" spans="2:5">
      <c r="B2" s="52" t="s">
        <v>142</v>
      </c>
    </row>
    <row r="4" spans="2:5" ht="31.5">
      <c r="B4" s="65"/>
      <c r="C4" s="66" t="s">
        <v>30</v>
      </c>
      <c r="D4" s="66" t="s">
        <v>31</v>
      </c>
      <c r="E4" s="66" t="s">
        <v>130</v>
      </c>
    </row>
    <row r="5" spans="2:5" ht="15.75">
      <c r="B5" s="67" t="s">
        <v>29</v>
      </c>
      <c r="C5" s="68" t="s">
        <v>131</v>
      </c>
      <c r="D5" s="68" t="s">
        <v>131</v>
      </c>
      <c r="E5" s="69" t="s">
        <v>132</v>
      </c>
    </row>
    <row r="6" spans="2:5" ht="15.75">
      <c r="B6" s="70" t="s">
        <v>133</v>
      </c>
      <c r="C6" s="71"/>
      <c r="D6" s="72"/>
    </row>
    <row r="7" spans="2:5" ht="15.75">
      <c r="B7" s="73" t="s">
        <v>134</v>
      </c>
      <c r="C7" s="74">
        <v>315573.57</v>
      </c>
      <c r="D7" s="74">
        <v>309902.13</v>
      </c>
      <c r="E7" s="75">
        <f t="shared" ref="E7:E14" si="0">C7-D7</f>
        <v>5671.4400000000023</v>
      </c>
    </row>
    <row r="8" spans="2:5" ht="15.75">
      <c r="B8" s="73" t="s">
        <v>135</v>
      </c>
      <c r="C8" s="74">
        <v>1087.6400000000001</v>
      </c>
      <c r="D8" s="74">
        <v>1145.01</v>
      </c>
      <c r="E8" s="75">
        <f t="shared" si="0"/>
        <v>-57.369999999999891</v>
      </c>
    </row>
    <row r="9" spans="2:5" ht="15.75">
      <c r="B9" s="73" t="s">
        <v>136</v>
      </c>
      <c r="C9" s="74">
        <v>122.05</v>
      </c>
      <c r="D9" s="74">
        <v>133.34</v>
      </c>
      <c r="E9" s="75">
        <f t="shared" si="0"/>
        <v>-11.290000000000006</v>
      </c>
    </row>
    <row r="10" spans="2:5" ht="15.75">
      <c r="B10" s="73" t="s">
        <v>137</v>
      </c>
      <c r="C10" s="74">
        <v>480</v>
      </c>
      <c r="D10" s="74">
        <v>400</v>
      </c>
      <c r="E10" s="75">
        <f t="shared" si="0"/>
        <v>80</v>
      </c>
    </row>
    <row r="11" spans="2:5" ht="15.75">
      <c r="B11" s="73" t="s">
        <v>138</v>
      </c>
      <c r="C11" s="74">
        <v>18664.900000000001</v>
      </c>
      <c r="D11" s="74">
        <v>18059.490000000002</v>
      </c>
      <c r="E11" s="75">
        <f t="shared" si="0"/>
        <v>605.40999999999985</v>
      </c>
    </row>
    <row r="12" spans="2:5" ht="15.75">
      <c r="B12" s="73" t="s">
        <v>139</v>
      </c>
      <c r="C12" s="74">
        <v>17595.2</v>
      </c>
      <c r="D12" s="74">
        <v>17278.650000000001</v>
      </c>
      <c r="E12" s="75">
        <f t="shared" si="0"/>
        <v>316.54999999999927</v>
      </c>
    </row>
    <row r="13" spans="2:5" ht="15.75">
      <c r="B13" s="73" t="s">
        <v>140</v>
      </c>
      <c r="C13" s="74">
        <v>17595.2</v>
      </c>
      <c r="D13" s="74">
        <v>17278.650000000001</v>
      </c>
      <c r="E13" s="75">
        <f t="shared" si="0"/>
        <v>316.54999999999927</v>
      </c>
    </row>
    <row r="14" spans="2:5" ht="15.75">
      <c r="B14" s="70" t="s">
        <v>141</v>
      </c>
      <c r="C14" s="76">
        <f>SUM(C7:C13)</f>
        <v>371118.56000000006</v>
      </c>
      <c r="D14" s="76">
        <f>SUM(D7:D13)</f>
        <v>364197.27000000008</v>
      </c>
      <c r="E14" s="77">
        <f t="shared" si="0"/>
        <v>6921.289999999979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E36"/>
  <sheetViews>
    <sheetView topLeftCell="A13" workbookViewId="0">
      <selection activeCell="H19" sqref="H19"/>
    </sheetView>
  </sheetViews>
  <sheetFormatPr defaultRowHeight="15"/>
  <cols>
    <col min="1" max="1" width="6.85546875" style="38" bestFit="1" customWidth="1"/>
    <col min="2" max="2" width="52.42578125" bestFit="1" customWidth="1"/>
    <col min="3" max="4" width="11.5703125" bestFit="1" customWidth="1"/>
    <col min="5" max="5" width="10.42578125" customWidth="1"/>
  </cols>
  <sheetData>
    <row r="1" spans="1:5">
      <c r="B1" s="52" t="s">
        <v>118</v>
      </c>
    </row>
    <row r="3" spans="1:5" ht="47.25" customHeight="1">
      <c r="A3" s="27" t="s">
        <v>28</v>
      </c>
      <c r="B3" s="28" t="s">
        <v>29</v>
      </c>
      <c r="C3" s="35" t="s">
        <v>30</v>
      </c>
      <c r="D3" s="35" t="s">
        <v>31</v>
      </c>
      <c r="E3" s="27" t="s">
        <v>60</v>
      </c>
    </row>
    <row r="4" spans="1:5" ht="30">
      <c r="A4" s="29">
        <v>13130</v>
      </c>
      <c r="B4" s="30" t="s">
        <v>32</v>
      </c>
      <c r="C4" s="36">
        <v>4425.97</v>
      </c>
      <c r="D4" s="36">
        <v>2996</v>
      </c>
      <c r="E4" s="43">
        <f>C4/D4*100-100</f>
        <v>47.729305740987996</v>
      </c>
    </row>
    <row r="5" spans="1:5">
      <c r="A5" s="29">
        <v>13140</v>
      </c>
      <c r="B5" s="30" t="s">
        <v>61</v>
      </c>
      <c r="C5" s="36">
        <v>450</v>
      </c>
      <c r="D5" s="36">
        <v>0</v>
      </c>
      <c r="E5" s="43">
        <v>0</v>
      </c>
    </row>
    <row r="6" spans="1:5">
      <c r="A6" s="29">
        <v>13141</v>
      </c>
      <c r="B6" s="30" t="s">
        <v>33</v>
      </c>
      <c r="C6" s="36">
        <v>0</v>
      </c>
      <c r="D6" s="36">
        <v>658</v>
      </c>
      <c r="E6" s="43">
        <f t="shared" ref="E6:E32" si="0">C6/D6*100-100</f>
        <v>-100</v>
      </c>
    </row>
    <row r="7" spans="1:5">
      <c r="A7" s="29">
        <v>13143</v>
      </c>
      <c r="B7" s="31" t="s">
        <v>34</v>
      </c>
      <c r="C7" s="36">
        <v>0</v>
      </c>
      <c r="D7" s="36">
        <v>914</v>
      </c>
      <c r="E7" s="43">
        <f t="shared" si="0"/>
        <v>-100</v>
      </c>
    </row>
    <row r="8" spans="1:5">
      <c r="A8" s="29">
        <v>13310</v>
      </c>
      <c r="B8" s="30" t="s">
        <v>35</v>
      </c>
      <c r="C8" s="36">
        <v>585.76</v>
      </c>
      <c r="D8" s="36">
        <v>507.7</v>
      </c>
      <c r="E8" s="43">
        <f t="shared" si="0"/>
        <v>15.375221587551707</v>
      </c>
    </row>
    <row r="9" spans="1:5">
      <c r="A9" s="29">
        <v>13320</v>
      </c>
      <c r="B9" s="30" t="s">
        <v>36</v>
      </c>
      <c r="C9" s="36">
        <v>1136.74</v>
      </c>
      <c r="D9" s="36">
        <v>1348.14</v>
      </c>
      <c r="E9" s="43">
        <f t="shared" si="0"/>
        <v>-15.68086400522202</v>
      </c>
    </row>
    <row r="10" spans="1:5">
      <c r="A10" s="29">
        <v>13330</v>
      </c>
      <c r="B10" s="30" t="s">
        <v>37</v>
      </c>
      <c r="C10" s="36">
        <v>59.5</v>
      </c>
      <c r="D10" s="36">
        <v>42.2</v>
      </c>
      <c r="E10" s="43">
        <f t="shared" si="0"/>
        <v>40.995260663507082</v>
      </c>
    </row>
    <row r="11" spans="1:5">
      <c r="A11" s="29">
        <v>13430</v>
      </c>
      <c r="B11" s="30" t="s">
        <v>38</v>
      </c>
      <c r="C11" s="36">
        <v>0</v>
      </c>
      <c r="D11" s="36">
        <v>1520</v>
      </c>
      <c r="E11" s="43">
        <f t="shared" si="0"/>
        <v>-100</v>
      </c>
    </row>
    <row r="12" spans="1:5">
      <c r="A12" s="29">
        <v>13460</v>
      </c>
      <c r="B12" s="30" t="s">
        <v>39</v>
      </c>
      <c r="C12" s="36">
        <v>9159.17</v>
      </c>
      <c r="D12" s="36">
        <v>5205.6400000000003</v>
      </c>
      <c r="E12" s="43">
        <f t="shared" si="0"/>
        <v>75.947049738360676</v>
      </c>
    </row>
    <row r="13" spans="1:5">
      <c r="A13" s="29">
        <v>13470</v>
      </c>
      <c r="B13" s="30" t="s">
        <v>40</v>
      </c>
      <c r="C13" s="36">
        <v>0</v>
      </c>
      <c r="D13" s="36">
        <v>1012.25</v>
      </c>
      <c r="E13" s="43">
        <f t="shared" si="0"/>
        <v>-100</v>
      </c>
    </row>
    <row r="14" spans="1:5">
      <c r="A14" s="29">
        <v>13490</v>
      </c>
      <c r="B14" s="30" t="s">
        <v>41</v>
      </c>
      <c r="C14" s="36">
        <v>1870</v>
      </c>
      <c r="D14" s="36">
        <v>2210</v>
      </c>
      <c r="E14" s="43">
        <f t="shared" si="0"/>
        <v>-15.384615384615387</v>
      </c>
    </row>
    <row r="15" spans="1:5">
      <c r="A15" s="29">
        <v>13610</v>
      </c>
      <c r="B15" s="30" t="s">
        <v>42</v>
      </c>
      <c r="C15" s="36">
        <v>3006.5</v>
      </c>
      <c r="D15" s="36">
        <v>1044</v>
      </c>
      <c r="E15" s="43">
        <f t="shared" si="0"/>
        <v>187.97892720306515</v>
      </c>
    </row>
    <row r="16" spans="1:5">
      <c r="A16" s="29">
        <v>13620</v>
      </c>
      <c r="B16" s="30" t="s">
        <v>43</v>
      </c>
      <c r="C16" s="36">
        <v>3993.03</v>
      </c>
      <c r="D16" s="36">
        <v>5164.71</v>
      </c>
      <c r="E16" s="43">
        <f t="shared" si="0"/>
        <v>-22.686268928942766</v>
      </c>
    </row>
    <row r="17" spans="1:5">
      <c r="A17" s="29">
        <v>13630</v>
      </c>
      <c r="B17" s="30" t="s">
        <v>44</v>
      </c>
      <c r="C17" s="36">
        <v>2968.47</v>
      </c>
      <c r="D17" s="36">
        <v>772</v>
      </c>
      <c r="E17" s="43">
        <f t="shared" si="0"/>
        <v>284.51683937823833</v>
      </c>
    </row>
    <row r="18" spans="1:5">
      <c r="A18" s="29">
        <v>13640</v>
      </c>
      <c r="B18" s="30" t="s">
        <v>45</v>
      </c>
      <c r="C18" s="36">
        <v>388</v>
      </c>
      <c r="D18" s="36">
        <v>798</v>
      </c>
      <c r="E18" s="43">
        <f t="shared" si="0"/>
        <v>-51.37844611528822</v>
      </c>
    </row>
    <row r="19" spans="1:5">
      <c r="A19" s="29">
        <v>13760</v>
      </c>
      <c r="B19" s="32" t="s">
        <v>46</v>
      </c>
      <c r="C19" s="36">
        <v>2883.48</v>
      </c>
      <c r="D19" s="36">
        <v>0</v>
      </c>
      <c r="E19" s="43">
        <v>0</v>
      </c>
    </row>
    <row r="20" spans="1:5">
      <c r="A20" s="29">
        <v>13780</v>
      </c>
      <c r="B20" s="32" t="s">
        <v>47</v>
      </c>
      <c r="C20" s="36">
        <v>1428.73</v>
      </c>
      <c r="D20" s="36">
        <v>4397.16</v>
      </c>
      <c r="E20" s="43">
        <f t="shared" si="0"/>
        <v>-67.50789145721329</v>
      </c>
    </row>
    <row r="21" spans="1:5">
      <c r="A21" s="29">
        <v>13810</v>
      </c>
      <c r="B21" s="32" t="s">
        <v>48</v>
      </c>
      <c r="C21" s="36">
        <v>2300</v>
      </c>
      <c r="D21" s="36">
        <v>0</v>
      </c>
      <c r="E21" s="43">
        <v>0</v>
      </c>
    </row>
    <row r="22" spans="1:5">
      <c r="A22" s="29">
        <v>13951</v>
      </c>
      <c r="B22" s="32" t="s">
        <v>49</v>
      </c>
      <c r="C22" s="36">
        <v>988.7</v>
      </c>
      <c r="D22" s="36">
        <v>353.73</v>
      </c>
      <c r="E22" s="43">
        <f t="shared" si="0"/>
        <v>179.50696859186388</v>
      </c>
    </row>
    <row r="23" spans="1:5">
      <c r="A23" s="29">
        <v>14010</v>
      </c>
      <c r="B23" s="32" t="s">
        <v>50</v>
      </c>
      <c r="C23" s="36">
        <v>986.61</v>
      </c>
      <c r="D23" s="36">
        <v>1935.89</v>
      </c>
      <c r="E23" s="43">
        <f t="shared" si="0"/>
        <v>-49.035843978738455</v>
      </c>
    </row>
    <row r="24" spans="1:5">
      <c r="A24" s="29">
        <v>14020</v>
      </c>
      <c r="B24" s="32" t="s">
        <v>51</v>
      </c>
      <c r="C24" s="36">
        <v>1464.5</v>
      </c>
      <c r="D24" s="36">
        <v>1760</v>
      </c>
      <c r="E24" s="43">
        <f t="shared" si="0"/>
        <v>-16.78977272727272</v>
      </c>
    </row>
    <row r="25" spans="1:5">
      <c r="A25" s="29">
        <v>14023</v>
      </c>
      <c r="B25" s="32" t="s">
        <v>52</v>
      </c>
      <c r="C25" s="36">
        <v>320</v>
      </c>
      <c r="D25" s="36">
        <v>48.97</v>
      </c>
      <c r="E25" s="43">
        <f t="shared" si="0"/>
        <v>553.46130283847265</v>
      </c>
    </row>
    <row r="26" spans="1:5">
      <c r="A26" s="29">
        <v>14032</v>
      </c>
      <c r="B26" s="32" t="s">
        <v>53</v>
      </c>
      <c r="C26" s="36">
        <v>3204.8</v>
      </c>
      <c r="D26" s="36">
        <v>3487.5</v>
      </c>
      <c r="E26" s="43">
        <f t="shared" si="0"/>
        <v>-8.1060931899641417</v>
      </c>
    </row>
    <row r="27" spans="1:5">
      <c r="A27" s="29">
        <v>14140</v>
      </c>
      <c r="B27" s="32" t="s">
        <v>54</v>
      </c>
      <c r="C27" s="36">
        <v>1235</v>
      </c>
      <c r="D27" s="36">
        <v>741</v>
      </c>
      <c r="E27" s="43">
        <f t="shared" si="0"/>
        <v>66.666666666666686</v>
      </c>
    </row>
    <row r="28" spans="1:5">
      <c r="A28" s="29">
        <v>14210</v>
      </c>
      <c r="B28" s="32" t="s">
        <v>55</v>
      </c>
      <c r="C28" s="36">
        <v>272.98</v>
      </c>
      <c r="D28" s="36">
        <v>165</v>
      </c>
      <c r="E28" s="43">
        <f t="shared" si="0"/>
        <v>65.442424242424266</v>
      </c>
    </row>
    <row r="29" spans="1:5">
      <c r="A29" s="29">
        <v>14220</v>
      </c>
      <c r="B29" s="32" t="s">
        <v>56</v>
      </c>
      <c r="C29" s="36">
        <v>313</v>
      </c>
      <c r="D29" s="36">
        <v>192</v>
      </c>
      <c r="E29" s="43">
        <f t="shared" si="0"/>
        <v>63.020833333333314</v>
      </c>
    </row>
    <row r="30" spans="1:5">
      <c r="A30" s="29">
        <v>14310</v>
      </c>
      <c r="B30" s="32" t="s">
        <v>57</v>
      </c>
      <c r="C30" s="36">
        <v>647.5</v>
      </c>
      <c r="D30" s="36">
        <v>536.5</v>
      </c>
      <c r="E30" s="43">
        <f t="shared" si="0"/>
        <v>20.689655172413794</v>
      </c>
    </row>
    <row r="31" spans="1:5">
      <c r="A31" s="29">
        <v>14410</v>
      </c>
      <c r="B31" s="32" t="s">
        <v>58</v>
      </c>
      <c r="C31" s="36">
        <v>4124.3</v>
      </c>
      <c r="D31" s="36">
        <v>0</v>
      </c>
      <c r="E31" s="43">
        <v>0</v>
      </c>
    </row>
    <row r="32" spans="1:5" ht="15.75">
      <c r="A32" s="33"/>
      <c r="B32" s="34" t="s">
        <v>59</v>
      </c>
      <c r="C32" s="37">
        <f>SUM(C4:C31)</f>
        <v>48212.740000000005</v>
      </c>
      <c r="D32" s="37">
        <f>SUM(D4:D31)</f>
        <v>37810.39</v>
      </c>
      <c r="E32" s="44">
        <f t="shared" si="0"/>
        <v>27.511882315945456</v>
      </c>
    </row>
    <row r="34" spans="3:5">
      <c r="C34" s="39"/>
      <c r="D34" s="39"/>
      <c r="E34" s="40"/>
    </row>
    <row r="36" spans="3:5">
      <c r="C36" s="2"/>
    </row>
  </sheetData>
  <pageMargins left="0.45" right="0.45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B2:E13"/>
  <sheetViews>
    <sheetView workbookViewId="0">
      <selection activeCell="J17" sqref="J17"/>
    </sheetView>
  </sheetViews>
  <sheetFormatPr defaultRowHeight="15"/>
  <cols>
    <col min="1" max="1" width="7" customWidth="1"/>
    <col min="2" max="2" width="29.28515625" bestFit="1" customWidth="1"/>
    <col min="3" max="4" width="11.5703125" bestFit="1" customWidth="1"/>
    <col min="5" max="5" width="13.42578125" bestFit="1" customWidth="1"/>
  </cols>
  <sheetData>
    <row r="2" spans="2:5" ht="15.75">
      <c r="B2" s="78" t="s">
        <v>143</v>
      </c>
    </row>
    <row r="5" spans="2:5">
      <c r="C5" s="79">
        <v>2020</v>
      </c>
      <c r="D5" s="79">
        <v>2019</v>
      </c>
      <c r="E5" s="79" t="s">
        <v>144</v>
      </c>
    </row>
    <row r="6" spans="2:5" ht="15.75">
      <c r="B6" s="80"/>
      <c r="C6" s="81" t="s">
        <v>145</v>
      </c>
      <c r="D6" s="81" t="s">
        <v>145</v>
      </c>
      <c r="E6" s="81" t="s">
        <v>145</v>
      </c>
    </row>
    <row r="7" spans="2:5" ht="15.75">
      <c r="B7" s="82" t="s">
        <v>29</v>
      </c>
      <c r="C7" s="83" t="s">
        <v>131</v>
      </c>
      <c r="D7" s="83" t="s">
        <v>131</v>
      </c>
      <c r="E7" s="83"/>
    </row>
    <row r="8" spans="2:5" ht="15.75">
      <c r="B8" s="84"/>
      <c r="C8" s="85"/>
      <c r="D8" s="85"/>
    </row>
    <row r="9" spans="2:5" ht="15.75">
      <c r="B9" s="86" t="s">
        <v>146</v>
      </c>
      <c r="C9" s="87">
        <v>8753.7099999999991</v>
      </c>
      <c r="D9" s="74">
        <v>8799.34</v>
      </c>
      <c r="E9" s="88">
        <f>C9/D9*100-100</f>
        <v>-0.5185616193941911</v>
      </c>
    </row>
    <row r="10" spans="2:5" ht="15.75">
      <c r="B10" s="86" t="s">
        <v>147</v>
      </c>
      <c r="C10" s="87">
        <v>1750</v>
      </c>
      <c r="D10" s="74">
        <v>1665</v>
      </c>
      <c r="E10" s="88">
        <f>C10/D10*100-100</f>
        <v>5.1051051051051104</v>
      </c>
    </row>
    <row r="11" spans="2:5" ht="15.75">
      <c r="B11" s="86" t="s">
        <v>148</v>
      </c>
      <c r="C11" s="87">
        <v>53.47</v>
      </c>
      <c r="D11" s="74">
        <v>68.06</v>
      </c>
      <c r="E11" s="88">
        <f>C11/D11*100-100</f>
        <v>-21.436967381722013</v>
      </c>
    </row>
    <row r="12" spans="2:5" ht="16.5" thickBot="1">
      <c r="B12" s="89" t="s">
        <v>141</v>
      </c>
      <c r="C12" s="90">
        <f>SUM(C9:C11)</f>
        <v>10557.179999999998</v>
      </c>
      <c r="D12" s="90">
        <f>SUM(D9:D11)</f>
        <v>10532.4</v>
      </c>
      <c r="E12" s="91">
        <f>C12/D12*100-100</f>
        <v>0.23527401162127148</v>
      </c>
    </row>
    <row r="13" spans="2:5" ht="15.75" thickTop="1"/>
  </sheetData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B2:E13"/>
  <sheetViews>
    <sheetView workbookViewId="0">
      <selection activeCell="H16" sqref="H16"/>
    </sheetView>
  </sheetViews>
  <sheetFormatPr defaultRowHeight="15"/>
  <cols>
    <col min="1" max="1" width="7.28515625" customWidth="1"/>
    <col min="2" max="2" width="37.42578125" bestFit="1" customWidth="1"/>
    <col min="3" max="4" width="10.42578125" bestFit="1" customWidth="1"/>
    <col min="5" max="5" width="8.5703125" bestFit="1" customWidth="1"/>
  </cols>
  <sheetData>
    <row r="2" spans="2:5" ht="15.75">
      <c r="B2" s="78" t="s">
        <v>153</v>
      </c>
    </row>
    <row r="4" spans="2:5" ht="31.5">
      <c r="B4" s="107" t="s">
        <v>29</v>
      </c>
      <c r="C4" s="92">
        <v>2020</v>
      </c>
      <c r="D4" s="92">
        <v>2019</v>
      </c>
      <c r="E4" s="92" t="s">
        <v>144</v>
      </c>
    </row>
    <row r="5" spans="2:5" ht="15.75">
      <c r="B5" s="93"/>
      <c r="C5" s="94" t="s">
        <v>145</v>
      </c>
      <c r="D5" s="94" t="s">
        <v>145</v>
      </c>
      <c r="E5" s="94" t="s">
        <v>145</v>
      </c>
    </row>
    <row r="6" spans="2:5" ht="15.75">
      <c r="B6" s="95"/>
      <c r="C6" s="96" t="s">
        <v>131</v>
      </c>
      <c r="D6" s="96" t="s">
        <v>131</v>
      </c>
      <c r="E6" s="96"/>
    </row>
    <row r="7" spans="2:5" ht="15.75">
      <c r="B7" s="97"/>
      <c r="C7" s="98"/>
      <c r="D7" s="98"/>
    </row>
    <row r="8" spans="2:5" ht="15.75">
      <c r="B8" s="99" t="s">
        <v>133</v>
      </c>
      <c r="C8" s="100"/>
      <c r="D8" s="100"/>
      <c r="E8" s="101"/>
    </row>
    <row r="9" spans="2:5" ht="15.75">
      <c r="B9" s="102" t="s">
        <v>149</v>
      </c>
      <c r="C9" s="74">
        <v>0</v>
      </c>
      <c r="D9" s="74">
        <v>0</v>
      </c>
      <c r="E9" s="103">
        <v>0</v>
      </c>
    </row>
    <row r="10" spans="2:5" ht="15.75">
      <c r="B10" s="102" t="s">
        <v>150</v>
      </c>
      <c r="C10" s="74">
        <v>3000</v>
      </c>
      <c r="D10" s="74">
        <v>4000</v>
      </c>
      <c r="E10" s="104">
        <f>C10/D10*100-100</f>
        <v>-25</v>
      </c>
    </row>
    <row r="11" spans="2:5" ht="15.75">
      <c r="B11" s="102" t="s">
        <v>151</v>
      </c>
      <c r="C11" s="74">
        <v>1600</v>
      </c>
      <c r="D11" s="74">
        <v>3227</v>
      </c>
      <c r="E11" s="104">
        <f>C11/D11*100-100</f>
        <v>-50.418345212271461</v>
      </c>
    </row>
    <row r="12" spans="2:5" ht="15.75">
      <c r="B12" s="102" t="s">
        <v>152</v>
      </c>
      <c r="C12" s="74">
        <v>0</v>
      </c>
      <c r="D12" s="74">
        <v>0</v>
      </c>
      <c r="E12" s="104">
        <v>0</v>
      </c>
    </row>
    <row r="13" spans="2:5" ht="15.75">
      <c r="B13" s="105" t="s">
        <v>141</v>
      </c>
      <c r="C13" s="76">
        <f>SUM(C9:C12)</f>
        <v>4600</v>
      </c>
      <c r="D13" s="76">
        <f>SUM(D9:D12)</f>
        <v>7227</v>
      </c>
      <c r="E13" s="106">
        <f>C13/D13*100-100</f>
        <v>-36.349799363497993</v>
      </c>
    </row>
  </sheetData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2:H44"/>
  <sheetViews>
    <sheetView topLeftCell="A31" workbookViewId="0">
      <selection activeCell="L48" sqref="L48"/>
    </sheetView>
  </sheetViews>
  <sheetFormatPr defaultRowHeight="15"/>
  <cols>
    <col min="1" max="1" width="3.42578125" bestFit="1" customWidth="1"/>
    <col min="2" max="2" width="6.7109375" bestFit="1" customWidth="1"/>
    <col min="3" max="3" width="62" customWidth="1"/>
    <col min="4" max="4" width="11" customWidth="1"/>
    <col min="5" max="5" width="11.28515625" customWidth="1"/>
    <col min="6" max="6" width="11" customWidth="1"/>
    <col min="7" max="7" width="11.7109375" customWidth="1"/>
    <col min="8" max="8" width="11.42578125" bestFit="1" customWidth="1"/>
    <col min="9" max="9" width="10.5703125" customWidth="1"/>
  </cols>
  <sheetData>
    <row r="2" spans="1:8" ht="15.75">
      <c r="B2" s="319" t="s">
        <v>154</v>
      </c>
      <c r="C2" s="319"/>
      <c r="D2" s="319"/>
      <c r="E2" s="319"/>
    </row>
    <row r="3" spans="1:8" ht="15.75" thickBot="1"/>
    <row r="4" spans="1:8" ht="29.25" thickBot="1">
      <c r="A4" s="108" t="s">
        <v>67</v>
      </c>
      <c r="B4" s="109" t="s">
        <v>155</v>
      </c>
      <c r="C4" s="311" t="s">
        <v>156</v>
      </c>
      <c r="D4" s="312" t="s">
        <v>157</v>
      </c>
      <c r="E4" s="313" t="s">
        <v>158</v>
      </c>
      <c r="F4" s="312" t="s">
        <v>159</v>
      </c>
      <c r="G4" s="313" t="s">
        <v>160</v>
      </c>
      <c r="H4" s="314" t="s">
        <v>161</v>
      </c>
    </row>
    <row r="5" spans="1:8" ht="15.75" thickBot="1">
      <c r="A5" s="110"/>
      <c r="B5" s="111"/>
      <c r="C5" s="112"/>
      <c r="D5" s="113"/>
      <c r="E5" s="114"/>
      <c r="F5" s="113"/>
      <c r="G5" s="114"/>
      <c r="H5" s="115"/>
    </row>
    <row r="6" spans="1:8" ht="16.5" thickBot="1">
      <c r="A6" s="116"/>
      <c r="B6" s="117"/>
      <c r="C6" s="119" t="s">
        <v>162</v>
      </c>
      <c r="D6" s="120">
        <v>395000</v>
      </c>
      <c r="E6" s="120">
        <v>234772</v>
      </c>
      <c r="F6" s="121" t="s">
        <v>163</v>
      </c>
      <c r="G6" s="120">
        <v>629772</v>
      </c>
      <c r="H6" s="122">
        <v>60162.9</v>
      </c>
    </row>
    <row r="7" spans="1:8" ht="16.5" thickBot="1">
      <c r="A7" s="123"/>
      <c r="B7" s="124">
        <v>18444</v>
      </c>
      <c r="C7" s="125" t="s">
        <v>164</v>
      </c>
      <c r="D7" s="126">
        <v>10000</v>
      </c>
      <c r="E7" s="127">
        <v>30000</v>
      </c>
      <c r="F7" s="128" t="s">
        <v>165</v>
      </c>
      <c r="G7" s="127">
        <v>40000</v>
      </c>
      <c r="H7" s="129"/>
    </row>
    <row r="8" spans="1:8" ht="16.5" thickBot="1">
      <c r="A8" s="130">
        <v>1</v>
      </c>
      <c r="B8" s="131">
        <v>45628</v>
      </c>
      <c r="C8" s="132" t="s">
        <v>166</v>
      </c>
      <c r="D8" s="133" t="s">
        <v>167</v>
      </c>
      <c r="E8" s="134">
        <v>5000</v>
      </c>
      <c r="F8" s="133"/>
      <c r="G8" s="135">
        <v>5000</v>
      </c>
      <c r="H8" s="136"/>
    </row>
    <row r="9" spans="1:8" ht="16.5" thickBot="1">
      <c r="A9" s="130">
        <v>2</v>
      </c>
      <c r="B9" s="131">
        <v>41620</v>
      </c>
      <c r="C9" s="132" t="s">
        <v>168</v>
      </c>
      <c r="D9" s="137" t="s">
        <v>169</v>
      </c>
      <c r="E9" s="134">
        <v>10000</v>
      </c>
      <c r="F9" s="133"/>
      <c r="G9" s="135">
        <v>10000</v>
      </c>
      <c r="H9" s="136"/>
    </row>
    <row r="10" spans="1:8" ht="16.5" thickBot="1">
      <c r="A10" s="130">
        <v>3</v>
      </c>
      <c r="B10" s="131">
        <v>90573</v>
      </c>
      <c r="C10" s="139" t="s">
        <v>170</v>
      </c>
      <c r="D10" s="140">
        <v>5000</v>
      </c>
      <c r="E10" s="134">
        <v>5000</v>
      </c>
      <c r="F10" s="133"/>
      <c r="G10" s="135">
        <v>10000</v>
      </c>
      <c r="H10" s="136"/>
    </row>
    <row r="11" spans="1:8" ht="16.5" thickBot="1">
      <c r="A11" s="130">
        <v>4</v>
      </c>
      <c r="B11" s="131">
        <v>49966</v>
      </c>
      <c r="C11" s="141" t="s">
        <v>171</v>
      </c>
      <c r="D11" s="140">
        <v>5000</v>
      </c>
      <c r="E11" s="134">
        <v>5000</v>
      </c>
      <c r="F11" s="133"/>
      <c r="G11" s="135">
        <v>10000</v>
      </c>
      <c r="H11" s="136"/>
    </row>
    <row r="12" spans="1:8" ht="16.5" thickBot="1">
      <c r="A12" s="130">
        <v>5</v>
      </c>
      <c r="B12" s="131">
        <v>47216</v>
      </c>
      <c r="C12" s="142" t="s">
        <v>172</v>
      </c>
      <c r="D12" s="143" t="s">
        <v>173</v>
      </c>
      <c r="E12" s="144">
        <v>5000</v>
      </c>
      <c r="F12" s="145"/>
      <c r="G12" s="135">
        <v>5000</v>
      </c>
      <c r="H12" s="136"/>
    </row>
    <row r="13" spans="1:8" ht="16.5" thickBot="1">
      <c r="A13" s="146"/>
      <c r="B13" s="147">
        <v>66480</v>
      </c>
      <c r="C13" s="148" t="s">
        <v>174</v>
      </c>
      <c r="D13" s="149">
        <v>270000</v>
      </c>
      <c r="E13" s="150">
        <v>164772</v>
      </c>
      <c r="F13" s="151" t="s">
        <v>175</v>
      </c>
      <c r="G13" s="152">
        <v>434772</v>
      </c>
      <c r="H13" s="153">
        <v>60162.9</v>
      </c>
    </row>
    <row r="14" spans="1:8" ht="30.75" thickBot="1">
      <c r="A14" s="131">
        <v>6</v>
      </c>
      <c r="B14" s="155">
        <v>45700</v>
      </c>
      <c r="C14" s="156" t="s">
        <v>176</v>
      </c>
      <c r="D14" s="157"/>
      <c r="E14" s="131" t="s">
        <v>177</v>
      </c>
      <c r="F14" s="137"/>
      <c r="G14" s="135">
        <v>10000</v>
      </c>
      <c r="H14" s="158"/>
    </row>
    <row r="15" spans="1:8" ht="45.75" thickBot="1">
      <c r="A15" s="159">
        <v>7</v>
      </c>
      <c r="B15" s="160">
        <v>45702</v>
      </c>
      <c r="C15" s="156" t="s">
        <v>178</v>
      </c>
      <c r="D15" s="161">
        <v>80000</v>
      </c>
      <c r="E15" s="131"/>
      <c r="F15" s="137"/>
      <c r="G15" s="135">
        <v>80000</v>
      </c>
      <c r="H15" s="158"/>
    </row>
    <row r="16" spans="1:8" ht="16.5" thickBot="1">
      <c r="A16" s="131">
        <v>8</v>
      </c>
      <c r="B16" s="162">
        <v>41641</v>
      </c>
      <c r="C16" s="156" t="s">
        <v>179</v>
      </c>
      <c r="D16" s="133" t="s">
        <v>180</v>
      </c>
      <c r="E16" s="134">
        <v>25000</v>
      </c>
      <c r="F16" s="137"/>
      <c r="G16" s="135">
        <v>25000</v>
      </c>
      <c r="H16" s="158"/>
    </row>
    <row r="17" spans="1:8" ht="30.75" thickBot="1">
      <c r="A17" s="159">
        <v>9</v>
      </c>
      <c r="B17" s="160">
        <v>41629</v>
      </c>
      <c r="C17" s="156" t="s">
        <v>181</v>
      </c>
      <c r="D17" s="157"/>
      <c r="E17" s="131" t="s">
        <v>177</v>
      </c>
      <c r="F17" s="137"/>
      <c r="G17" s="135">
        <v>10000</v>
      </c>
      <c r="H17" s="158"/>
    </row>
    <row r="18" spans="1:8" ht="30.75" thickBot="1">
      <c r="A18" s="164">
        <v>10</v>
      </c>
      <c r="B18" s="155">
        <v>45710</v>
      </c>
      <c r="C18" s="165" t="s">
        <v>182</v>
      </c>
      <c r="D18" s="166">
        <v>20000</v>
      </c>
      <c r="E18" s="167">
        <v>10000</v>
      </c>
      <c r="F18" s="137"/>
      <c r="G18" s="135">
        <v>30000</v>
      </c>
      <c r="H18" s="158"/>
    </row>
    <row r="19" spans="1:8" ht="15.75" customHeight="1" thickBot="1">
      <c r="A19" s="306">
        <v>11</v>
      </c>
      <c r="B19" s="306">
        <v>48910</v>
      </c>
      <c r="C19" s="307" t="s">
        <v>183</v>
      </c>
      <c r="D19" s="308">
        <v>20000</v>
      </c>
      <c r="E19" s="308">
        <v>5000</v>
      </c>
      <c r="F19" s="306"/>
      <c r="G19" s="309">
        <v>25000</v>
      </c>
      <c r="H19" s="310"/>
    </row>
    <row r="20" spans="1:8" ht="16.5" thickBot="1">
      <c r="A20" s="131">
        <v>12</v>
      </c>
      <c r="B20" s="162">
        <v>45755</v>
      </c>
      <c r="C20" s="165" t="s">
        <v>184</v>
      </c>
      <c r="D20" s="157"/>
      <c r="E20" s="167">
        <v>5000</v>
      </c>
      <c r="F20" s="137"/>
      <c r="G20" s="171">
        <v>5000</v>
      </c>
      <c r="H20" s="158"/>
    </row>
    <row r="21" spans="1:8" ht="16.5" thickBot="1">
      <c r="A21" s="131">
        <v>13</v>
      </c>
      <c r="B21" s="162">
        <v>41642</v>
      </c>
      <c r="C21" s="51" t="s">
        <v>185</v>
      </c>
      <c r="D21" s="166">
        <v>10000</v>
      </c>
      <c r="E21" s="167">
        <v>10000</v>
      </c>
      <c r="F21" s="137"/>
      <c r="G21" s="171">
        <v>20000</v>
      </c>
      <c r="H21" s="158"/>
    </row>
    <row r="22" spans="1:8" ht="32.25" thickBot="1">
      <c r="A22" s="172">
        <v>14</v>
      </c>
      <c r="B22" s="160">
        <v>45772</v>
      </c>
      <c r="C22" s="173" t="s">
        <v>186</v>
      </c>
      <c r="D22" s="154"/>
      <c r="E22" s="174">
        <v>10000</v>
      </c>
      <c r="F22" s="160"/>
      <c r="G22" s="175">
        <v>10000</v>
      </c>
      <c r="H22" s="158"/>
    </row>
    <row r="23" spans="1:8" ht="16.5" thickBot="1">
      <c r="A23" s="159">
        <v>15</v>
      </c>
      <c r="B23" s="160">
        <v>41628</v>
      </c>
      <c r="C23" s="176" t="s">
        <v>187</v>
      </c>
      <c r="D23" s="157"/>
      <c r="E23" s="167">
        <v>5000</v>
      </c>
      <c r="F23" s="137"/>
      <c r="G23" s="171">
        <v>5000</v>
      </c>
      <c r="H23" s="158"/>
    </row>
    <row r="24" spans="1:8" ht="16.5" thickBot="1">
      <c r="A24" s="131">
        <v>16</v>
      </c>
      <c r="B24" s="162">
        <v>41631</v>
      </c>
      <c r="C24" s="132" t="s">
        <v>188</v>
      </c>
      <c r="D24" s="157"/>
      <c r="E24" s="167">
        <v>5000</v>
      </c>
      <c r="F24" s="137"/>
      <c r="G24" s="171">
        <v>5000</v>
      </c>
      <c r="H24" s="158"/>
    </row>
    <row r="25" spans="1:8" ht="16.5" thickBot="1">
      <c r="A25" s="159">
        <v>17</v>
      </c>
      <c r="B25" s="160">
        <v>41640</v>
      </c>
      <c r="C25" s="141" t="s">
        <v>189</v>
      </c>
      <c r="D25" s="133" t="s">
        <v>180</v>
      </c>
      <c r="E25" s="134">
        <v>5000</v>
      </c>
      <c r="F25" s="137"/>
      <c r="G25" s="135">
        <v>5000</v>
      </c>
      <c r="H25" s="158"/>
    </row>
    <row r="26" spans="1:8" ht="16.5" thickBot="1">
      <c r="A26" s="131">
        <v>18</v>
      </c>
      <c r="B26" s="160">
        <v>48921</v>
      </c>
      <c r="C26" s="139" t="s">
        <v>190</v>
      </c>
      <c r="D26" s="166">
        <v>140000</v>
      </c>
      <c r="E26" s="163"/>
      <c r="F26" s="169"/>
      <c r="G26" s="171">
        <v>140000</v>
      </c>
      <c r="H26" s="170">
        <v>59000</v>
      </c>
    </row>
    <row r="27" spans="1:8" ht="16.5" thickBot="1">
      <c r="A27" s="159">
        <v>19</v>
      </c>
      <c r="B27" s="160">
        <v>41635</v>
      </c>
      <c r="C27" s="177" t="s">
        <v>191</v>
      </c>
      <c r="D27" s="157"/>
      <c r="E27" s="167">
        <v>10000</v>
      </c>
      <c r="F27" s="169"/>
      <c r="G27" s="171">
        <v>10000</v>
      </c>
      <c r="H27" s="158"/>
    </row>
    <row r="28" spans="1:8" ht="16.5" thickBot="1">
      <c r="A28" s="131">
        <v>20</v>
      </c>
      <c r="B28" s="160">
        <v>48936</v>
      </c>
      <c r="C28" s="177" t="s">
        <v>192</v>
      </c>
      <c r="D28" s="157"/>
      <c r="E28" s="167">
        <v>5000</v>
      </c>
      <c r="F28" s="169"/>
      <c r="G28" s="171">
        <v>5000</v>
      </c>
      <c r="H28" s="158"/>
    </row>
    <row r="29" spans="1:8" ht="16.5" thickBot="1">
      <c r="A29" s="159">
        <v>21</v>
      </c>
      <c r="B29" s="160">
        <v>48926</v>
      </c>
      <c r="C29" s="173" t="s">
        <v>193</v>
      </c>
      <c r="D29" s="157"/>
      <c r="E29" s="167">
        <v>10000</v>
      </c>
      <c r="F29" s="169"/>
      <c r="G29" s="171">
        <v>10000</v>
      </c>
      <c r="H29" s="158"/>
    </row>
    <row r="30" spans="1:8" ht="16.5" thickBot="1">
      <c r="A30" s="131">
        <v>22</v>
      </c>
      <c r="B30" s="160">
        <v>90600</v>
      </c>
      <c r="C30" s="178" t="s">
        <v>194</v>
      </c>
      <c r="D30" s="157"/>
      <c r="E30" s="167">
        <v>10000</v>
      </c>
      <c r="F30" s="169"/>
      <c r="G30" s="171">
        <v>10000</v>
      </c>
      <c r="H30" s="158"/>
    </row>
    <row r="31" spans="1:8" ht="16.5" thickBot="1">
      <c r="A31" s="159">
        <v>23</v>
      </c>
      <c r="B31" s="160">
        <v>47270</v>
      </c>
      <c r="C31" s="178" t="s">
        <v>195</v>
      </c>
      <c r="D31" s="157"/>
      <c r="E31" s="167">
        <v>5000</v>
      </c>
      <c r="F31" s="169"/>
      <c r="G31" s="171">
        <v>5000</v>
      </c>
      <c r="H31" s="158"/>
    </row>
    <row r="32" spans="1:8" ht="16.5" thickBot="1">
      <c r="A32" s="159">
        <v>24</v>
      </c>
      <c r="B32" s="160">
        <v>49969</v>
      </c>
      <c r="C32" s="141" t="s">
        <v>196</v>
      </c>
      <c r="D32" s="138"/>
      <c r="E32" s="179">
        <v>5000</v>
      </c>
      <c r="F32" s="138"/>
      <c r="G32" s="180">
        <v>5000</v>
      </c>
      <c r="H32" s="181"/>
    </row>
    <row r="33" spans="1:8" ht="16.5" thickBot="1">
      <c r="A33" s="159">
        <v>25</v>
      </c>
      <c r="B33" s="160">
        <v>49980</v>
      </c>
      <c r="C33" s="141" t="s">
        <v>197</v>
      </c>
      <c r="D33" s="138"/>
      <c r="E33" s="179">
        <v>4772</v>
      </c>
      <c r="F33" s="138"/>
      <c r="G33" s="180">
        <v>4772</v>
      </c>
      <c r="H33" s="181"/>
    </row>
    <row r="34" spans="1:8" ht="16.5" thickBot="1">
      <c r="A34" s="159">
        <v>26</v>
      </c>
      <c r="B34" s="160">
        <v>49987</v>
      </c>
      <c r="C34" s="141" t="s">
        <v>198</v>
      </c>
      <c r="D34" s="138"/>
      <c r="E34" s="179">
        <v>10000</v>
      </c>
      <c r="F34" s="138"/>
      <c r="G34" s="180">
        <v>10000</v>
      </c>
      <c r="H34" s="181"/>
    </row>
    <row r="35" spans="1:8" ht="16.5" thickBot="1">
      <c r="A35" s="159">
        <v>27</v>
      </c>
      <c r="B35" s="160">
        <v>50146</v>
      </c>
      <c r="C35" s="141" t="s">
        <v>199</v>
      </c>
      <c r="D35" s="138"/>
      <c r="E35" s="182">
        <v>5000</v>
      </c>
      <c r="F35" s="160"/>
      <c r="G35" s="175">
        <v>5000</v>
      </c>
      <c r="H35" s="158"/>
    </row>
    <row r="36" spans="1:8" ht="16.5" thickBot="1">
      <c r="A36" s="183"/>
      <c r="B36" s="184">
        <v>75050</v>
      </c>
      <c r="C36" s="185" t="s">
        <v>200</v>
      </c>
      <c r="D36" s="186">
        <v>15000</v>
      </c>
      <c r="E36" s="186">
        <v>15000</v>
      </c>
      <c r="F36" s="187" t="s">
        <v>175</v>
      </c>
      <c r="G36" s="186">
        <v>30000</v>
      </c>
      <c r="H36" s="188"/>
    </row>
    <row r="37" spans="1:8" ht="16.5" thickBot="1">
      <c r="A37" s="131">
        <v>28</v>
      </c>
      <c r="B37" s="160">
        <v>49993</v>
      </c>
      <c r="C37" s="156" t="s">
        <v>201</v>
      </c>
      <c r="D37" s="182">
        <v>15000</v>
      </c>
      <c r="E37" s="157"/>
      <c r="F37" s="189"/>
      <c r="G37" s="190">
        <v>15000</v>
      </c>
      <c r="H37" s="181"/>
    </row>
    <row r="38" spans="1:8" ht="16.5" thickBot="1">
      <c r="A38" s="131">
        <v>29</v>
      </c>
      <c r="B38" s="160">
        <v>48948</v>
      </c>
      <c r="C38" s="141" t="s">
        <v>202</v>
      </c>
      <c r="D38" s="138"/>
      <c r="E38" s="191">
        <v>15000</v>
      </c>
      <c r="F38" s="189"/>
      <c r="G38" s="190">
        <v>15000</v>
      </c>
      <c r="H38" s="181"/>
    </row>
    <row r="39" spans="1:8" ht="16.5" thickBot="1">
      <c r="A39" s="192"/>
      <c r="B39" s="193">
        <v>92175</v>
      </c>
      <c r="C39" s="119" t="s">
        <v>203</v>
      </c>
      <c r="D39" s="194">
        <v>100000</v>
      </c>
      <c r="E39" s="120">
        <v>25000</v>
      </c>
      <c r="F39" s="118"/>
      <c r="G39" s="120">
        <v>125000</v>
      </c>
      <c r="H39" s="195"/>
    </row>
    <row r="40" spans="1:8" ht="16.5" thickBot="1">
      <c r="A40" s="131">
        <v>30</v>
      </c>
      <c r="B40" s="162">
        <v>45667</v>
      </c>
      <c r="C40" s="156" t="s">
        <v>204</v>
      </c>
      <c r="D40" s="138"/>
      <c r="E40" s="196" t="s">
        <v>177</v>
      </c>
      <c r="F40" s="196"/>
      <c r="G40" s="180">
        <v>10000</v>
      </c>
      <c r="H40" s="181"/>
    </row>
    <row r="41" spans="1:8" ht="16.5" thickBot="1">
      <c r="A41" s="131">
        <v>31</v>
      </c>
      <c r="B41" s="162">
        <v>44179</v>
      </c>
      <c r="C41" s="197" t="s">
        <v>205</v>
      </c>
      <c r="D41" s="168"/>
      <c r="E41" s="198" t="s">
        <v>177</v>
      </c>
      <c r="F41" s="189"/>
      <c r="G41" s="180">
        <v>10000</v>
      </c>
      <c r="H41" s="181"/>
    </row>
    <row r="42" spans="1:8" ht="16.5" thickBot="1">
      <c r="A42" s="131">
        <v>32</v>
      </c>
      <c r="B42" s="162">
        <v>48951</v>
      </c>
      <c r="C42" s="197" t="s">
        <v>206</v>
      </c>
      <c r="D42" s="168"/>
      <c r="E42" s="198" t="s">
        <v>207</v>
      </c>
      <c r="F42" s="189"/>
      <c r="G42" s="180">
        <v>5000</v>
      </c>
      <c r="H42" s="181"/>
    </row>
    <row r="43" spans="1:8" ht="16.5" thickBot="1">
      <c r="A43" s="131">
        <v>33</v>
      </c>
      <c r="B43" s="162">
        <v>41675</v>
      </c>
      <c r="C43" s="197" t="s">
        <v>208</v>
      </c>
      <c r="D43" s="199">
        <v>100000</v>
      </c>
      <c r="E43" s="198"/>
      <c r="F43" s="189"/>
      <c r="G43" s="180">
        <v>100000</v>
      </c>
      <c r="H43" s="181"/>
    </row>
    <row r="44" spans="1:8" ht="15.75">
      <c r="A44" s="200"/>
    </row>
  </sheetData>
  <mergeCells count="1">
    <mergeCell ref="B2:E2"/>
  </mergeCells>
  <pageMargins left="0.45" right="0.45" top="0.25" bottom="0.25" header="0.3" footer="0.3"/>
  <pageSetup paperSize="9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2:I49"/>
  <sheetViews>
    <sheetView workbookViewId="0">
      <selection activeCell="J43" sqref="J43"/>
    </sheetView>
  </sheetViews>
  <sheetFormatPr defaultRowHeight="15"/>
  <cols>
    <col min="1" max="1" width="4.140625" bestFit="1" customWidth="1"/>
    <col min="2" max="2" width="36.140625" customWidth="1"/>
    <col min="3" max="3" width="11.5703125" bestFit="1" customWidth="1"/>
    <col min="4" max="4" width="10.28515625" customWidth="1"/>
    <col min="5" max="5" width="10.42578125" customWidth="1"/>
    <col min="7" max="7" width="10.140625" style="42" bestFit="1" customWidth="1"/>
    <col min="8" max="8" width="9.5703125" style="42" bestFit="1" customWidth="1"/>
  </cols>
  <sheetData>
    <row r="2" spans="1:9">
      <c r="A2" s="201"/>
      <c r="B2" s="321" t="s">
        <v>209</v>
      </c>
      <c r="C2" s="321"/>
      <c r="D2" s="321"/>
      <c r="E2" s="321"/>
      <c r="F2" s="321"/>
    </row>
    <row r="3" spans="1:9" ht="15.75" thickBot="1">
      <c r="A3" s="201"/>
      <c r="B3" s="201"/>
      <c r="C3" s="201"/>
      <c r="D3" s="201"/>
      <c r="E3" s="201"/>
      <c r="F3" s="201"/>
    </row>
    <row r="4" spans="1:9" ht="39" thickBot="1">
      <c r="A4" s="202" t="s">
        <v>67</v>
      </c>
      <c r="B4" s="203" t="s">
        <v>29</v>
      </c>
      <c r="C4" s="204" t="s">
        <v>68</v>
      </c>
      <c r="D4" s="204" t="s">
        <v>69</v>
      </c>
      <c r="E4" s="205" t="s">
        <v>70</v>
      </c>
      <c r="F4" s="206" t="s">
        <v>210</v>
      </c>
      <c r="G4" s="207" t="s">
        <v>211</v>
      </c>
    </row>
    <row r="5" spans="1:9" ht="15.75" thickBot="1">
      <c r="A5" s="208"/>
      <c r="B5" s="209"/>
      <c r="C5" s="210">
        <v>1</v>
      </c>
      <c r="D5" s="210">
        <v>2</v>
      </c>
      <c r="E5" s="211">
        <v>3</v>
      </c>
      <c r="F5" s="212" t="s">
        <v>71</v>
      </c>
      <c r="G5" s="213" t="s">
        <v>212</v>
      </c>
    </row>
    <row r="6" spans="1:9">
      <c r="A6" s="214">
        <v>1</v>
      </c>
      <c r="B6" s="215" t="s">
        <v>72</v>
      </c>
      <c r="C6" s="216">
        <v>200</v>
      </c>
      <c r="D6" s="217">
        <v>15</v>
      </c>
      <c r="E6" s="218">
        <v>0</v>
      </c>
      <c r="F6" s="219">
        <f>D6/C6</f>
        <v>7.4999999999999997E-2</v>
      </c>
      <c r="G6" s="220">
        <v>0</v>
      </c>
      <c r="H6" s="221"/>
    </row>
    <row r="7" spans="1:9">
      <c r="A7" s="222">
        <v>2</v>
      </c>
      <c r="B7" s="223" t="s">
        <v>73</v>
      </c>
      <c r="C7" s="224">
        <v>700</v>
      </c>
      <c r="D7" s="225">
        <v>140</v>
      </c>
      <c r="E7" s="226">
        <v>140</v>
      </c>
      <c r="F7" s="227">
        <f t="shared" ref="F7:F11" si="0">D7/C7</f>
        <v>0.2</v>
      </c>
      <c r="G7" s="228">
        <v>0</v>
      </c>
      <c r="H7" s="221"/>
    </row>
    <row r="8" spans="1:9">
      <c r="A8" s="222">
        <v>3</v>
      </c>
      <c r="B8" s="223" t="s">
        <v>74</v>
      </c>
      <c r="C8" s="224">
        <v>180</v>
      </c>
      <c r="D8" s="225">
        <v>20</v>
      </c>
      <c r="E8" s="226">
        <v>52</v>
      </c>
      <c r="F8" s="227">
        <f t="shared" si="0"/>
        <v>0.1111111111111111</v>
      </c>
      <c r="G8" s="228">
        <v>-0.61539999999999995</v>
      </c>
      <c r="H8" s="221"/>
    </row>
    <row r="9" spans="1:9">
      <c r="A9" s="222">
        <v>4</v>
      </c>
      <c r="B9" s="223" t="s">
        <v>75</v>
      </c>
      <c r="C9" s="224">
        <v>5600</v>
      </c>
      <c r="D9" s="225">
        <v>1137</v>
      </c>
      <c r="E9" s="226">
        <v>1175</v>
      </c>
      <c r="F9" s="227">
        <f t="shared" si="0"/>
        <v>0.20303571428571429</v>
      </c>
      <c r="G9" s="228">
        <v>-3.2300000000000002E-2</v>
      </c>
      <c r="H9" s="221"/>
    </row>
    <row r="10" spans="1:9">
      <c r="A10" s="222">
        <v>5</v>
      </c>
      <c r="B10" s="223" t="s">
        <v>213</v>
      </c>
      <c r="C10" s="224">
        <v>70</v>
      </c>
      <c r="D10" s="225">
        <v>6</v>
      </c>
      <c r="E10" s="226">
        <v>11</v>
      </c>
      <c r="F10" s="227">
        <f t="shared" si="0"/>
        <v>8.5714285714285715E-2</v>
      </c>
      <c r="G10" s="228">
        <v>-0.45450000000000002</v>
      </c>
      <c r="H10" s="221"/>
    </row>
    <row r="11" spans="1:9" ht="15.75" thickBot="1">
      <c r="A11" s="229">
        <v>6</v>
      </c>
      <c r="B11" s="230" t="s">
        <v>76</v>
      </c>
      <c r="C11" s="231">
        <v>100</v>
      </c>
      <c r="D11" s="232">
        <v>25</v>
      </c>
      <c r="E11" s="233">
        <v>11</v>
      </c>
      <c r="F11" s="234">
        <f t="shared" si="0"/>
        <v>0.25</v>
      </c>
      <c r="G11" s="235">
        <v>1.2726999999999999</v>
      </c>
      <c r="H11" s="221"/>
    </row>
    <row r="12" spans="1:9" ht="15.75" thickBot="1">
      <c r="A12" s="236" t="s">
        <v>77</v>
      </c>
      <c r="B12" s="237" t="s">
        <v>214</v>
      </c>
      <c r="C12" s="238">
        <f>SUM(C6:C11)</f>
        <v>6850</v>
      </c>
      <c r="D12" s="238">
        <f>SUM(D6:D11)</f>
        <v>1343</v>
      </c>
      <c r="E12" s="239">
        <f>SUM(E6:E11)</f>
        <v>1389</v>
      </c>
      <c r="F12" s="240">
        <f>D12/C12</f>
        <v>0.19605839416058393</v>
      </c>
      <c r="G12" s="241">
        <v>-3.3099999999999997E-2</v>
      </c>
      <c r="H12" s="221"/>
    </row>
    <row r="13" spans="1:9">
      <c r="A13" s="214">
        <v>7</v>
      </c>
      <c r="B13" s="242" t="s">
        <v>78</v>
      </c>
      <c r="C13" s="243">
        <v>148790</v>
      </c>
      <c r="D13" s="244">
        <v>20213.95</v>
      </c>
      <c r="E13" s="218">
        <v>17010.419999999998</v>
      </c>
      <c r="F13" s="219">
        <f>D13/C13</f>
        <v>0.13585556825055448</v>
      </c>
      <c r="G13" s="220">
        <v>0.1883</v>
      </c>
      <c r="H13" s="221"/>
    </row>
    <row r="14" spans="1:9" ht="15.75" thickBot="1">
      <c r="A14" s="229">
        <v>8</v>
      </c>
      <c r="B14" s="245" t="s">
        <v>79</v>
      </c>
      <c r="C14" s="246">
        <v>16200</v>
      </c>
      <c r="D14" s="247">
        <v>3610</v>
      </c>
      <c r="E14" s="233">
        <v>3890</v>
      </c>
      <c r="F14" s="234">
        <f t="shared" ref="F14" si="1">D14/C14</f>
        <v>0.22283950617283951</v>
      </c>
      <c r="G14" s="235">
        <v>-7.1999999999999995E-2</v>
      </c>
      <c r="H14" s="221"/>
      <c r="I14" s="2"/>
    </row>
    <row r="15" spans="1:9" ht="15.75" thickBot="1">
      <c r="A15" s="236" t="s">
        <v>80</v>
      </c>
      <c r="B15" s="237" t="s">
        <v>215</v>
      </c>
      <c r="C15" s="248">
        <f>SUM(C13:C14)</f>
        <v>164990</v>
      </c>
      <c r="D15" s="248">
        <f t="shared" ref="D15:E15" si="2">SUM(D13:D14)</f>
        <v>23823.95</v>
      </c>
      <c r="E15" s="249">
        <f t="shared" si="2"/>
        <v>20900.419999999998</v>
      </c>
      <c r="F15" s="250">
        <f>D15/C15</f>
        <v>0.14439632705012426</v>
      </c>
      <c r="G15" s="251">
        <v>0.1399</v>
      </c>
      <c r="H15" s="221"/>
    </row>
    <row r="16" spans="1:9">
      <c r="A16" s="214">
        <v>9</v>
      </c>
      <c r="B16" s="242" t="s">
        <v>81</v>
      </c>
      <c r="C16" s="243">
        <v>10000</v>
      </c>
      <c r="D16" s="217" t="s">
        <v>82</v>
      </c>
      <c r="E16" s="218">
        <v>0</v>
      </c>
      <c r="F16" s="219">
        <v>0</v>
      </c>
      <c r="G16" s="220">
        <v>0</v>
      </c>
      <c r="H16" s="221"/>
    </row>
    <row r="17" spans="1:8">
      <c r="A17" s="222">
        <v>10</v>
      </c>
      <c r="B17" s="252" t="s">
        <v>83</v>
      </c>
      <c r="C17" s="253">
        <v>600</v>
      </c>
      <c r="D17" s="225">
        <v>90</v>
      </c>
      <c r="E17" s="226">
        <v>450</v>
      </c>
      <c r="F17" s="227">
        <f t="shared" ref="F17:F18" si="3">D17/C17</f>
        <v>0.15</v>
      </c>
      <c r="G17" s="228">
        <v>-0.8</v>
      </c>
      <c r="H17" s="221"/>
    </row>
    <row r="18" spans="1:8">
      <c r="A18" s="222">
        <v>11</v>
      </c>
      <c r="B18" s="252" t="s">
        <v>84</v>
      </c>
      <c r="C18" s="253">
        <v>1000</v>
      </c>
      <c r="D18" s="225">
        <v>50</v>
      </c>
      <c r="E18" s="226">
        <v>80</v>
      </c>
      <c r="F18" s="227">
        <f t="shared" si="3"/>
        <v>0.05</v>
      </c>
      <c r="G18" s="228">
        <v>-0.375</v>
      </c>
      <c r="H18" s="221"/>
    </row>
    <row r="19" spans="1:8" ht="15.75" thickBot="1">
      <c r="A19" s="229">
        <v>12</v>
      </c>
      <c r="B19" s="245" t="s">
        <v>85</v>
      </c>
      <c r="C19" s="246">
        <v>300</v>
      </c>
      <c r="D19" s="232" t="s">
        <v>82</v>
      </c>
      <c r="E19" s="233">
        <v>0</v>
      </c>
      <c r="F19" s="234">
        <v>0</v>
      </c>
      <c r="G19" s="235">
        <v>0</v>
      </c>
      <c r="H19" s="221"/>
    </row>
    <row r="20" spans="1:8" ht="15.75" thickBot="1">
      <c r="A20" s="236" t="s">
        <v>86</v>
      </c>
      <c r="B20" s="237" t="s">
        <v>87</v>
      </c>
      <c r="C20" s="254">
        <f>SUM(C16:C19)</f>
        <v>11900</v>
      </c>
      <c r="D20" s="254">
        <f t="shared" ref="D20:E20" si="4">SUM(D16:D19)</f>
        <v>140</v>
      </c>
      <c r="E20" s="255">
        <f t="shared" si="4"/>
        <v>530</v>
      </c>
      <c r="F20" s="256">
        <f>D20/C20</f>
        <v>1.1764705882352941E-2</v>
      </c>
      <c r="G20" s="257">
        <v>-0.73580000000000001</v>
      </c>
      <c r="H20" s="221"/>
    </row>
    <row r="21" spans="1:8">
      <c r="A21" s="214">
        <v>13</v>
      </c>
      <c r="B21" s="242" t="s">
        <v>216</v>
      </c>
      <c r="C21" s="243">
        <v>97500</v>
      </c>
      <c r="D21" s="217">
        <v>10042.790000000001</v>
      </c>
      <c r="E21" s="218">
        <v>3630</v>
      </c>
      <c r="F21" s="219">
        <f>D21/C21</f>
        <v>0.10300297435897436</v>
      </c>
      <c r="G21" s="220">
        <v>1.7665999999999999</v>
      </c>
      <c r="H21" s="221"/>
    </row>
    <row r="22" spans="1:8" ht="15.75" thickBot="1">
      <c r="A22" s="229">
        <v>14</v>
      </c>
      <c r="B22" s="245" t="s">
        <v>88</v>
      </c>
      <c r="C22" s="246">
        <v>100</v>
      </c>
      <c r="D22" s="232">
        <v>10</v>
      </c>
      <c r="E22" s="233">
        <v>10</v>
      </c>
      <c r="F22" s="234">
        <f>D22/C22</f>
        <v>0.1</v>
      </c>
      <c r="G22" s="235">
        <v>0</v>
      </c>
      <c r="H22" s="221"/>
    </row>
    <row r="23" spans="1:8" ht="15.75" thickBot="1">
      <c r="A23" s="236" t="s">
        <v>89</v>
      </c>
      <c r="B23" s="237" t="s">
        <v>90</v>
      </c>
      <c r="C23" s="258">
        <f>SUM(C21:C22)</f>
        <v>97600</v>
      </c>
      <c r="D23" s="258">
        <f t="shared" ref="D23:E23" si="5">SUM(D21:D22)</f>
        <v>10052.790000000001</v>
      </c>
      <c r="E23" s="259">
        <f t="shared" si="5"/>
        <v>3640</v>
      </c>
      <c r="F23" s="260">
        <f>D23/C23</f>
        <v>0.10299989754098361</v>
      </c>
      <c r="G23" s="261">
        <v>1.7618</v>
      </c>
      <c r="H23" s="221"/>
    </row>
    <row r="24" spans="1:8">
      <c r="A24" s="214">
        <v>15</v>
      </c>
      <c r="B24" s="242" t="s">
        <v>91</v>
      </c>
      <c r="C24" s="262">
        <v>5000</v>
      </c>
      <c r="D24" s="217">
        <v>490</v>
      </c>
      <c r="E24" s="218">
        <v>5223.95</v>
      </c>
      <c r="F24" s="219">
        <f>D24/C24</f>
        <v>9.8000000000000004E-2</v>
      </c>
      <c r="G24" s="220">
        <v>-0.90620000000000001</v>
      </c>
      <c r="H24" s="221"/>
    </row>
    <row r="25" spans="1:8">
      <c r="A25" s="222">
        <v>16</v>
      </c>
      <c r="B25" s="252" t="s">
        <v>92</v>
      </c>
      <c r="C25" s="263">
        <v>275</v>
      </c>
      <c r="D25" s="225" t="s">
        <v>82</v>
      </c>
      <c r="E25" s="226">
        <v>0</v>
      </c>
      <c r="F25" s="227">
        <v>0</v>
      </c>
      <c r="G25" s="228">
        <v>0</v>
      </c>
      <c r="H25" s="221"/>
    </row>
    <row r="26" spans="1:8">
      <c r="A26" s="222">
        <v>17</v>
      </c>
      <c r="B26" s="252" t="s">
        <v>93</v>
      </c>
      <c r="C26" s="263">
        <v>2900</v>
      </c>
      <c r="D26" s="225">
        <v>745</v>
      </c>
      <c r="E26" s="226">
        <v>384</v>
      </c>
      <c r="F26" s="227">
        <f t="shared" ref="F26:F30" si="6">D26/C26</f>
        <v>0.25689655172413794</v>
      </c>
      <c r="G26" s="228">
        <v>0.94010000000000005</v>
      </c>
      <c r="H26" s="221"/>
    </row>
    <row r="27" spans="1:8">
      <c r="A27" s="222">
        <v>18</v>
      </c>
      <c r="B27" s="252" t="s">
        <v>94</v>
      </c>
      <c r="C27" s="263">
        <v>3000</v>
      </c>
      <c r="D27" s="225" t="s">
        <v>82</v>
      </c>
      <c r="E27" s="226">
        <v>0</v>
      </c>
      <c r="F27" s="227">
        <v>0</v>
      </c>
      <c r="G27" s="228">
        <v>0</v>
      </c>
      <c r="H27" s="221"/>
    </row>
    <row r="28" spans="1:8">
      <c r="A28" s="222">
        <v>19</v>
      </c>
      <c r="B28" s="252" t="s">
        <v>95</v>
      </c>
      <c r="C28" s="263">
        <v>10000</v>
      </c>
      <c r="D28" s="225">
        <v>1617</v>
      </c>
      <c r="E28" s="226">
        <v>1659</v>
      </c>
      <c r="F28" s="227">
        <f t="shared" si="6"/>
        <v>0.16170000000000001</v>
      </c>
      <c r="G28" s="228">
        <v>-2.53E-2</v>
      </c>
      <c r="H28" s="221"/>
    </row>
    <row r="29" spans="1:8">
      <c r="A29" s="222">
        <v>20</v>
      </c>
      <c r="B29" s="252" t="s">
        <v>96</v>
      </c>
      <c r="C29" s="263">
        <v>0</v>
      </c>
      <c r="D29" s="225" t="s">
        <v>97</v>
      </c>
      <c r="E29" s="226">
        <v>2198.1</v>
      </c>
      <c r="F29" s="227">
        <v>0</v>
      </c>
      <c r="G29" s="228">
        <v>-1</v>
      </c>
      <c r="H29" s="221"/>
    </row>
    <row r="30" spans="1:8">
      <c r="A30" s="222">
        <v>21</v>
      </c>
      <c r="B30" s="252" t="s">
        <v>98</v>
      </c>
      <c r="C30" s="263">
        <v>6250</v>
      </c>
      <c r="D30" s="225">
        <v>110</v>
      </c>
      <c r="E30" s="226">
        <v>30</v>
      </c>
      <c r="F30" s="227">
        <f t="shared" si="6"/>
        <v>1.7600000000000001E-2</v>
      </c>
      <c r="G30" s="228">
        <v>2.6667000000000001</v>
      </c>
      <c r="H30" s="221"/>
    </row>
    <row r="31" spans="1:8">
      <c r="A31" s="222">
        <v>22</v>
      </c>
      <c r="B31" s="252" t="s">
        <v>217</v>
      </c>
      <c r="C31" s="263">
        <v>200</v>
      </c>
      <c r="D31" s="225" t="s">
        <v>82</v>
      </c>
      <c r="E31" s="226">
        <v>0</v>
      </c>
      <c r="F31" s="227">
        <v>0</v>
      </c>
      <c r="G31" s="228">
        <v>0</v>
      </c>
      <c r="H31" s="221"/>
    </row>
    <row r="32" spans="1:8" ht="15.75" thickBot="1">
      <c r="A32" s="229">
        <v>23</v>
      </c>
      <c r="B32" s="245" t="s">
        <v>85</v>
      </c>
      <c r="C32" s="264">
        <v>100</v>
      </c>
      <c r="D32" s="232" t="s">
        <v>99</v>
      </c>
      <c r="E32" s="233">
        <v>10</v>
      </c>
      <c r="F32" s="234">
        <v>0</v>
      </c>
      <c r="G32" s="235">
        <v>-1</v>
      </c>
      <c r="H32" s="221"/>
    </row>
    <row r="33" spans="1:8" ht="15.75" thickBot="1">
      <c r="A33" s="265" t="s">
        <v>100</v>
      </c>
      <c r="B33" s="266" t="s">
        <v>101</v>
      </c>
      <c r="C33" s="267">
        <f>SUM(C24:C32)</f>
        <v>27725</v>
      </c>
      <c r="D33" s="267">
        <f t="shared" ref="D33:E33" si="7">SUM(D24:D32)</f>
        <v>2962</v>
      </c>
      <c r="E33" s="268">
        <f t="shared" si="7"/>
        <v>9505.0499999999993</v>
      </c>
      <c r="F33" s="260">
        <f>D33/C33</f>
        <v>0.10683498647430117</v>
      </c>
      <c r="G33" s="261">
        <v>-0.68840000000000001</v>
      </c>
      <c r="H33" s="221"/>
    </row>
    <row r="34" spans="1:8" ht="15.75" thickBot="1">
      <c r="A34" s="222">
        <v>24</v>
      </c>
      <c r="B34" s="223" t="s">
        <v>102</v>
      </c>
      <c r="C34" s="269">
        <v>250</v>
      </c>
      <c r="D34" s="270" t="s">
        <v>103</v>
      </c>
      <c r="E34" s="271">
        <v>55</v>
      </c>
      <c r="F34" s="272">
        <v>0</v>
      </c>
      <c r="G34" s="273">
        <v>-1</v>
      </c>
      <c r="H34" s="221"/>
    </row>
    <row r="35" spans="1:8" ht="15.75" thickBot="1">
      <c r="A35" s="274" t="s">
        <v>104</v>
      </c>
      <c r="B35" s="275" t="s">
        <v>105</v>
      </c>
      <c r="C35" s="267">
        <f>SUM(C34)</f>
        <v>250</v>
      </c>
      <c r="D35" s="267">
        <f>SUM(D34)</f>
        <v>0</v>
      </c>
      <c r="E35" s="276">
        <f>SUM(E34)</f>
        <v>55</v>
      </c>
      <c r="F35" s="260">
        <f>D35/C35</f>
        <v>0</v>
      </c>
      <c r="G35" s="261">
        <v>-1</v>
      </c>
      <c r="H35" s="221"/>
    </row>
    <row r="36" spans="1:8">
      <c r="A36" s="214">
        <v>25</v>
      </c>
      <c r="B36" s="242" t="s">
        <v>106</v>
      </c>
      <c r="C36" s="262">
        <v>200</v>
      </c>
      <c r="D36" s="217">
        <v>20</v>
      </c>
      <c r="E36" s="218">
        <v>38</v>
      </c>
      <c r="F36" s="219">
        <f>D36/C36</f>
        <v>0.1</v>
      </c>
      <c r="G36" s="220">
        <v>-0.47370000000000001</v>
      </c>
      <c r="H36" s="221"/>
    </row>
    <row r="37" spans="1:8">
      <c r="A37" s="222">
        <v>26</v>
      </c>
      <c r="B37" s="252" t="s">
        <v>107</v>
      </c>
      <c r="C37" s="263">
        <v>1700</v>
      </c>
      <c r="D37" s="225">
        <v>450</v>
      </c>
      <c r="E37" s="226">
        <v>1005</v>
      </c>
      <c r="F37" s="227">
        <f t="shared" ref="F37:F45" si="8">D37/C37</f>
        <v>0.26470588235294118</v>
      </c>
      <c r="G37" s="228">
        <v>-0.55220000000000002</v>
      </c>
      <c r="H37" s="221"/>
    </row>
    <row r="38" spans="1:8">
      <c r="A38" s="222">
        <v>27</v>
      </c>
      <c r="B38" s="252" t="s">
        <v>108</v>
      </c>
      <c r="C38" s="263">
        <v>6500</v>
      </c>
      <c r="D38" s="225">
        <v>3051.5</v>
      </c>
      <c r="E38" s="226">
        <v>1530.8</v>
      </c>
      <c r="F38" s="227">
        <f t="shared" si="8"/>
        <v>0.46946153846153849</v>
      </c>
      <c r="G38" s="228">
        <v>0.99339999999999995</v>
      </c>
      <c r="H38" s="221"/>
    </row>
    <row r="39" spans="1:8" ht="15.75" thickBot="1">
      <c r="A39" s="229">
        <v>28</v>
      </c>
      <c r="B39" s="245" t="s">
        <v>109</v>
      </c>
      <c r="C39" s="264">
        <v>150</v>
      </c>
      <c r="D39" s="232">
        <v>10</v>
      </c>
      <c r="E39" s="233">
        <v>0</v>
      </c>
      <c r="F39" s="234">
        <f t="shared" si="8"/>
        <v>6.6666666666666666E-2</v>
      </c>
      <c r="G39" s="235">
        <v>0</v>
      </c>
      <c r="H39" s="221"/>
    </row>
    <row r="40" spans="1:8" ht="15.75" thickBot="1">
      <c r="A40" s="265" t="s">
        <v>110</v>
      </c>
      <c r="B40" s="266" t="s">
        <v>218</v>
      </c>
      <c r="C40" s="277">
        <f>SUM(C36:C39)</f>
        <v>8550</v>
      </c>
      <c r="D40" s="277">
        <f t="shared" ref="D40:E40" si="9">SUM(D36:D39)</f>
        <v>3531.5</v>
      </c>
      <c r="E40" s="278">
        <f t="shared" si="9"/>
        <v>2573.8000000000002</v>
      </c>
      <c r="F40" s="240">
        <f t="shared" si="8"/>
        <v>0.4130409356725146</v>
      </c>
      <c r="G40" s="241">
        <v>0.37209999999999999</v>
      </c>
      <c r="H40" s="221"/>
    </row>
    <row r="41" spans="1:8" ht="15.75" thickBot="1">
      <c r="A41" s="279" t="s">
        <v>111</v>
      </c>
      <c r="B41" s="280" t="s">
        <v>112</v>
      </c>
      <c r="C41" s="281">
        <f>C12+C15+C20+C23+C33+C35+C40</f>
        <v>317865</v>
      </c>
      <c r="D41" s="281">
        <f t="shared" ref="D41:E41" si="10">D12+D15+D20+D23+D33+D35+D40</f>
        <v>41853.240000000005</v>
      </c>
      <c r="E41" s="282">
        <f t="shared" si="10"/>
        <v>38593.270000000004</v>
      </c>
      <c r="F41" s="283">
        <f t="shared" si="8"/>
        <v>0.13166985984616111</v>
      </c>
      <c r="G41" s="284">
        <v>8.4500000000000006E-2</v>
      </c>
      <c r="H41" s="221"/>
    </row>
    <row r="42" spans="1:8">
      <c r="A42" s="214">
        <v>29</v>
      </c>
      <c r="B42" s="242" t="s">
        <v>113</v>
      </c>
      <c r="C42" s="262">
        <v>0</v>
      </c>
      <c r="D42" s="217">
        <v>7255</v>
      </c>
      <c r="E42" s="218">
        <v>5995</v>
      </c>
      <c r="F42" s="219">
        <v>0</v>
      </c>
      <c r="G42" s="220">
        <v>0.2102</v>
      </c>
      <c r="H42" s="221"/>
    </row>
    <row r="43" spans="1:8" ht="15.75" thickBot="1">
      <c r="A43" s="229">
        <v>30</v>
      </c>
      <c r="B43" s="245" t="s">
        <v>114</v>
      </c>
      <c r="C43" s="264">
        <v>0</v>
      </c>
      <c r="D43" s="232">
        <v>0</v>
      </c>
      <c r="E43" s="233">
        <v>0</v>
      </c>
      <c r="F43" s="234">
        <v>0</v>
      </c>
      <c r="G43" s="235">
        <v>0</v>
      </c>
      <c r="H43" s="221"/>
    </row>
    <row r="44" spans="1:8" ht="15.75" thickBot="1">
      <c r="A44" s="285" t="s">
        <v>115</v>
      </c>
      <c r="B44" s="286" t="s">
        <v>116</v>
      </c>
      <c r="C44" s="287">
        <f>C42+C43</f>
        <v>0</v>
      </c>
      <c r="D44" s="287">
        <f t="shared" ref="D44:E44" si="11">D42+D43</f>
        <v>7255</v>
      </c>
      <c r="E44" s="288">
        <f t="shared" si="11"/>
        <v>5995</v>
      </c>
      <c r="F44" s="289">
        <v>0</v>
      </c>
      <c r="G44" s="290">
        <v>0.2102</v>
      </c>
      <c r="H44" s="221"/>
    </row>
    <row r="45" spans="1:8" ht="15.75" thickBot="1">
      <c r="A45" s="291"/>
      <c r="B45" s="292" t="s">
        <v>117</v>
      </c>
      <c r="C45" s="293">
        <f>C41+C44</f>
        <v>317865</v>
      </c>
      <c r="D45" s="293">
        <f t="shared" ref="D45:E45" si="12">D41+D44</f>
        <v>49108.240000000005</v>
      </c>
      <c r="E45" s="294">
        <f t="shared" si="12"/>
        <v>44588.270000000004</v>
      </c>
      <c r="F45" s="295">
        <f t="shared" si="8"/>
        <v>0.15449401475469146</v>
      </c>
      <c r="G45" s="296">
        <v>0.1014</v>
      </c>
      <c r="H45" s="221"/>
    </row>
    <row r="46" spans="1:8">
      <c r="H46" s="41"/>
    </row>
    <row r="47" spans="1:8">
      <c r="E47" s="2"/>
      <c r="F47" s="297"/>
    </row>
    <row r="48" spans="1:8">
      <c r="C48" s="2"/>
      <c r="E48" s="1"/>
    </row>
    <row r="49" spans="4:4">
      <c r="D49" s="298"/>
    </row>
  </sheetData>
  <mergeCells count="1">
    <mergeCell ref="B2:F2"/>
  </mergeCells>
  <pageMargins left="0.45" right="0.45" top="0.5" bottom="0.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PASQYRA</vt:lpstr>
      <vt:lpstr>Raporti i ekzek janar-mars 2020</vt:lpstr>
      <vt:lpstr>Aneksi 1</vt:lpstr>
      <vt:lpstr>Aneksi 2</vt:lpstr>
      <vt:lpstr>Aneksi 3</vt:lpstr>
      <vt:lpstr>Aneksi 4</vt:lpstr>
      <vt:lpstr>Aneksi 5</vt:lpstr>
      <vt:lpstr>Aneksi 6</vt:lpstr>
      <vt:lpstr>Aneksi 7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kimi</cp:lastModifiedBy>
  <cp:lastPrinted>2020-05-07T11:07:04Z</cp:lastPrinted>
  <dcterms:created xsi:type="dcterms:W3CDTF">2020-04-10T18:54:13Z</dcterms:created>
  <dcterms:modified xsi:type="dcterms:W3CDTF">2020-05-07T16:07:17Z</dcterms:modified>
</cp:coreProperties>
</file>